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45" windowHeight="11760"/>
  </bookViews>
  <sheets>
    <sheet name="アイスリンク利用予定" sheetId="8" r:id="rId1"/>
    <sheet name="組み合わせ" sheetId="4" state="hidden" r:id="rId2"/>
    <sheet name="星取表" sheetId="2" r:id="rId3"/>
    <sheet name="ポイント管理" sheetId="6" r:id="rId4"/>
  </sheets>
  <calcPr calcId="125725"/>
</workbook>
</file>

<file path=xl/calcChain.xml><?xml version="1.0" encoding="utf-8"?>
<calcChain xmlns="http://schemas.openxmlformats.org/spreadsheetml/2006/main">
  <c r="A54" i="8"/>
  <c r="A53"/>
  <c r="A52"/>
  <c r="A51"/>
  <c r="A50"/>
  <c r="A49"/>
  <c r="A39"/>
  <c r="A40"/>
  <c r="A41"/>
  <c r="A42"/>
  <c r="A43"/>
  <c r="A44"/>
  <c r="A45"/>
  <c r="A46"/>
  <c r="A48" s="1"/>
  <c r="A47"/>
  <c r="D24" i="6" l="1"/>
  <c r="C24"/>
  <c r="N6" i="4" l="1"/>
  <c r="N39" s="1"/>
  <c r="M5"/>
  <c r="M37"/>
  <c r="M24"/>
  <c r="M18"/>
  <c r="M12"/>
  <c r="N10"/>
  <c r="N8"/>
  <c r="L37"/>
  <c r="L23"/>
  <c r="L17"/>
  <c r="L11"/>
  <c r="L9"/>
  <c r="L7"/>
  <c r="M4"/>
  <c r="L3"/>
  <c r="K36" l="1"/>
  <c r="L35" s="1"/>
  <c r="M36" s="1"/>
  <c r="K35"/>
  <c r="K34"/>
  <c r="L33" s="1"/>
  <c r="M34" s="1"/>
  <c r="K33"/>
  <c r="K32"/>
  <c r="L31" s="1"/>
  <c r="M32" s="1"/>
  <c r="K31"/>
  <c r="K30"/>
  <c r="L29" s="1"/>
  <c r="M30" s="1"/>
  <c r="K29"/>
  <c r="K28"/>
  <c r="L27" s="1"/>
  <c r="M28" s="1"/>
  <c r="K27"/>
  <c r="K26"/>
  <c r="K25"/>
  <c r="L25" s="1"/>
  <c r="M26" s="1"/>
  <c r="K22"/>
  <c r="K21"/>
  <c r="L21" s="1"/>
  <c r="M22" s="1"/>
  <c r="K18"/>
  <c r="K17"/>
  <c r="K16"/>
  <c r="L15" s="1"/>
  <c r="M16" s="1"/>
  <c r="K15"/>
  <c r="K37"/>
  <c r="K24"/>
  <c r="K23"/>
  <c r="K14"/>
  <c r="K13"/>
  <c r="L13" s="1"/>
  <c r="M14" s="1"/>
  <c r="K12"/>
  <c r="K10"/>
  <c r="K8"/>
  <c r="K6"/>
  <c r="L5" s="1"/>
  <c r="K5"/>
  <c r="K4"/>
  <c r="K3"/>
  <c r="M39" l="1"/>
  <c r="M40" s="1"/>
  <c r="A6" i="8"/>
  <c r="A8" s="1"/>
  <c r="A10" s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5"/>
  <c r="A7" s="1"/>
  <c r="A9" s="1"/>
  <c r="A11" s="1"/>
  <c r="A13" s="1"/>
  <c r="A15" s="1"/>
  <c r="A17" s="1"/>
  <c r="A19" s="1"/>
  <c r="A21" s="1"/>
  <c r="A23" s="1"/>
  <c r="A25" s="1"/>
  <c r="A27" s="1"/>
  <c r="A29" s="1"/>
  <c r="A31" s="1"/>
  <c r="A33" s="1"/>
  <c r="A35" s="1"/>
  <c r="A37" s="1"/>
  <c r="F21" i="6" l="1"/>
  <c r="F22"/>
  <c r="F20"/>
  <c r="F19"/>
  <c r="F18"/>
  <c r="F17"/>
  <c r="F16"/>
  <c r="F15"/>
  <c r="F14"/>
  <c r="A14"/>
  <c r="A15" s="1"/>
  <c r="A16" s="1"/>
  <c r="A17" s="1"/>
  <c r="A18" s="1"/>
  <c r="A19" s="1"/>
  <c r="A20" s="1"/>
  <c r="F13"/>
  <c r="A13"/>
  <c r="F12"/>
  <c r="A6" i="4"/>
  <c r="A8" s="1"/>
  <c r="A10" s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5"/>
  <c r="A7" s="1"/>
  <c r="A9" s="1"/>
  <c r="A11" s="1"/>
  <c r="A13" s="1"/>
  <c r="A15" s="1"/>
  <c r="A17" s="1"/>
  <c r="A19" s="1"/>
  <c r="A21" s="1"/>
  <c r="A23" s="1"/>
  <c r="A25" s="1"/>
  <c r="A27" s="1"/>
  <c r="A29" s="1"/>
  <c r="A31" s="1"/>
  <c r="A33" s="1"/>
  <c r="A35" s="1"/>
  <c r="A37" s="1"/>
  <c r="A21" i="6" l="1"/>
</calcChain>
</file>

<file path=xl/sharedStrings.xml><?xml version="1.0" encoding="utf-8"?>
<sst xmlns="http://schemas.openxmlformats.org/spreadsheetml/2006/main" count="357" uniqueCount="192">
  <si>
    <t>No</t>
    <phoneticPr fontId="1"/>
  </si>
  <si>
    <t>対戦</t>
    <rPh sb="0" eb="2">
      <t>タイセン</t>
    </rPh>
    <phoneticPr fontId="1"/>
  </si>
  <si>
    <t>水</t>
    <rPh sb="0" eb="1">
      <t>スイ</t>
    </rPh>
    <phoneticPr fontId="1"/>
  </si>
  <si>
    <t>MUM</t>
    <phoneticPr fontId="1"/>
  </si>
  <si>
    <t>MU</t>
    <phoneticPr fontId="1"/>
  </si>
  <si>
    <t>木</t>
    <rPh sb="0" eb="1">
      <t>モク</t>
    </rPh>
    <phoneticPr fontId="1"/>
  </si>
  <si>
    <t>予備節</t>
    <rPh sb="0" eb="2">
      <t>ヨビ</t>
    </rPh>
    <rPh sb="2" eb="3">
      <t>セツ</t>
    </rPh>
    <phoneticPr fontId="1"/>
  </si>
  <si>
    <t>MUM</t>
    <phoneticPr fontId="1"/>
  </si>
  <si>
    <t>ポイント</t>
    <phoneticPr fontId="1"/>
  </si>
  <si>
    <t>勝ち</t>
    <rPh sb="0" eb="1">
      <t>カ</t>
    </rPh>
    <phoneticPr fontId="1"/>
  </si>
  <si>
    <t>負け</t>
    <rPh sb="0" eb="1">
      <t>マ</t>
    </rPh>
    <phoneticPr fontId="1"/>
  </si>
  <si>
    <t>○</t>
    <phoneticPr fontId="1"/>
  </si>
  <si>
    <t>●</t>
    <phoneticPr fontId="1"/>
  </si>
  <si>
    <t>▲</t>
    <phoneticPr fontId="1"/>
  </si>
  <si>
    <t>不戦敗（報告あり）</t>
    <phoneticPr fontId="1"/>
  </si>
  <si>
    <t>不戦敗（報告なし）</t>
    <phoneticPr fontId="1"/>
  </si>
  <si>
    <t>×</t>
    <phoneticPr fontId="1"/>
  </si>
  <si>
    <t>無効試合</t>
    <phoneticPr fontId="1"/>
  </si>
  <si>
    <t>（両チームが開始時間に揃わなかった場合）</t>
    <phoneticPr fontId="1"/>
  </si>
  <si>
    <t>その他減</t>
    <rPh sb="2" eb="3">
      <t>ホカ</t>
    </rPh>
    <rPh sb="3" eb="4">
      <t>ゲン</t>
    </rPh>
    <phoneticPr fontId="1"/>
  </si>
  <si>
    <t>報告義務違反</t>
    <rPh sb="0" eb="2">
      <t>ホウコク</t>
    </rPh>
    <rPh sb="2" eb="4">
      <t>ギム</t>
    </rPh>
    <rPh sb="4" eb="6">
      <t>イハン</t>
    </rPh>
    <phoneticPr fontId="1"/>
  </si>
  <si>
    <t>15分以内の遅刻</t>
    <phoneticPr fontId="1"/>
  </si>
  <si>
    <t>（勝利チームが翌日21時までに報告しない場合）</t>
    <rPh sb="1" eb="3">
      <t>ショウリ</t>
    </rPh>
    <rPh sb="7" eb="9">
      <t>ヨクジツ</t>
    </rPh>
    <rPh sb="11" eb="12">
      <t>ジ</t>
    </rPh>
    <rPh sb="15" eb="17">
      <t>ホウコク</t>
    </rPh>
    <rPh sb="20" eb="22">
      <t>バアイ</t>
    </rPh>
    <phoneticPr fontId="1"/>
  </si>
  <si>
    <t>（開始30分後までに3人揃わない場合）</t>
    <phoneticPr fontId="1"/>
  </si>
  <si>
    <t>項番</t>
    <rPh sb="0" eb="2">
      <t>コウバン</t>
    </rPh>
    <phoneticPr fontId="1"/>
  </si>
  <si>
    <t>チーム名</t>
    <rPh sb="3" eb="4">
      <t>メイ</t>
    </rPh>
    <phoneticPr fontId="1"/>
  </si>
  <si>
    <t>その他減</t>
    <rPh sb="2" eb="3">
      <t>タ</t>
    </rPh>
    <rPh sb="3" eb="4">
      <t>ゲン</t>
    </rPh>
    <phoneticPr fontId="1"/>
  </si>
  <si>
    <t>ポイント計</t>
    <rPh sb="4" eb="5">
      <t>ケイ</t>
    </rPh>
    <phoneticPr fontId="1"/>
  </si>
  <si>
    <t>備考（その他減等理由）</t>
    <rPh sb="0" eb="2">
      <t>ビコウ</t>
    </rPh>
    <rPh sb="5" eb="6">
      <t>タ</t>
    </rPh>
    <rPh sb="6" eb="7">
      <t>ゲン</t>
    </rPh>
    <rPh sb="7" eb="8">
      <t>トウ</t>
    </rPh>
    <rPh sb="8" eb="10">
      <t>リユウ</t>
    </rPh>
    <phoneticPr fontId="1"/>
  </si>
  <si>
    <t>（試合の週の月曜日20時までに事務局および対戦相手の代表者に連絡した場合）</t>
    <rPh sb="34" eb="36">
      <t>バアイ</t>
    </rPh>
    <phoneticPr fontId="1"/>
  </si>
  <si>
    <t>■</t>
    <phoneticPr fontId="1"/>
  </si>
  <si>
    <t>シート1</t>
    <phoneticPr fontId="1"/>
  </si>
  <si>
    <t>シート2</t>
    <phoneticPr fontId="1"/>
  </si>
  <si>
    <t>ビギナーズリーグ</t>
    <phoneticPr fontId="1"/>
  </si>
  <si>
    <t>もりおかこどもスポーツクラブ</t>
    <phoneticPr fontId="1"/>
  </si>
  <si>
    <t>さんさ踊り</t>
    <rPh sb="3" eb="4">
      <t>オド</t>
    </rPh>
    <phoneticPr fontId="1"/>
  </si>
  <si>
    <t>Black Angels</t>
    <phoneticPr fontId="1"/>
  </si>
  <si>
    <t>わたぼうしパンシェ</t>
  </si>
  <si>
    <t>わたぼうしパンシェ</t>
    <phoneticPr fontId="1"/>
  </si>
  <si>
    <t>AVANZARE</t>
    <phoneticPr fontId="1"/>
  </si>
  <si>
    <t>ミックスジュース</t>
  </si>
  <si>
    <t>ミックスジュース</t>
    <phoneticPr fontId="1"/>
  </si>
  <si>
    <t>Kさん家スリー</t>
  </si>
  <si>
    <t>Kさん家スリー</t>
    <phoneticPr fontId="1"/>
  </si>
  <si>
    <t>Ｎ．Ｎ．Ｃ．Ｃ．Ｃ</t>
    <phoneticPr fontId="1"/>
  </si>
  <si>
    <t>毘沙門</t>
    <phoneticPr fontId="1"/>
  </si>
  <si>
    <t>Ｎ．Ｎ．Ｃ．Ｃ．Ｃ</t>
  </si>
  <si>
    <t>AVANZARE</t>
    <phoneticPr fontId="1"/>
  </si>
  <si>
    <t xml:space="preserve"> チビッコ＆おっさん</t>
    <phoneticPr fontId="1"/>
  </si>
  <si>
    <t>MU</t>
    <phoneticPr fontId="1"/>
  </si>
  <si>
    <t>わたぼうしパンシェ</t>
    <phoneticPr fontId="1"/>
  </si>
  <si>
    <t>AVANZARE</t>
    <phoneticPr fontId="1"/>
  </si>
  <si>
    <t>ミックスジュース</t>
    <phoneticPr fontId="1"/>
  </si>
  <si>
    <t xml:space="preserve"> 毘沙門</t>
  </si>
  <si>
    <t xml:space="preserve"> 毘沙門</t>
    <phoneticPr fontId="1"/>
  </si>
  <si>
    <t>MUM</t>
    <phoneticPr fontId="1"/>
  </si>
  <si>
    <t>Ｎ．Ｎ．Ｃ．Ｃ．Ｃ</t>
    <phoneticPr fontId="1"/>
  </si>
  <si>
    <t>MU</t>
    <phoneticPr fontId="1"/>
  </si>
  <si>
    <t>ICSさぴーず</t>
    <phoneticPr fontId="1"/>
  </si>
  <si>
    <t>Black Angels</t>
    <phoneticPr fontId="1"/>
  </si>
  <si>
    <t xml:space="preserve"> わたぼうしパンシェ</t>
    <phoneticPr fontId="1"/>
  </si>
  <si>
    <t>Kさん家スリー</t>
    <phoneticPr fontId="1"/>
  </si>
  <si>
    <t>ICSさぴーず</t>
    <phoneticPr fontId="1"/>
  </si>
  <si>
    <t xml:space="preserve"> MUM</t>
    <phoneticPr fontId="1"/>
  </si>
  <si>
    <t>AVANZARE</t>
    <phoneticPr fontId="1"/>
  </si>
  <si>
    <t>毘沙門</t>
    <phoneticPr fontId="1"/>
  </si>
  <si>
    <t xml:space="preserve"> Kさん家スリー</t>
    <phoneticPr fontId="1"/>
  </si>
  <si>
    <t>チビッコ＆おっさん</t>
    <phoneticPr fontId="1"/>
  </si>
  <si>
    <t xml:space="preserve"> ミックスジュース</t>
    <phoneticPr fontId="1"/>
  </si>
  <si>
    <t>チビッコ＆おっさん</t>
    <phoneticPr fontId="1"/>
  </si>
  <si>
    <t>MUM</t>
    <phoneticPr fontId="1"/>
  </si>
  <si>
    <t xml:space="preserve"> ICSさぴーず</t>
  </si>
  <si>
    <t xml:space="preserve"> ICSさぴーず</t>
    <phoneticPr fontId="1"/>
  </si>
  <si>
    <t xml:space="preserve"> AVANZARE</t>
  </si>
  <si>
    <t xml:space="preserve"> Black Angels</t>
  </si>
  <si>
    <t>ＬＳＤ</t>
    <phoneticPr fontId="1"/>
  </si>
  <si>
    <t>チビッコ＆おっさん</t>
    <phoneticPr fontId="1"/>
  </si>
  <si>
    <t>保険代試算</t>
    <rPh sb="0" eb="2">
      <t>ホケン</t>
    </rPh>
    <rPh sb="2" eb="3">
      <t>ダイ</t>
    </rPh>
    <rPh sb="3" eb="5">
      <t>シサン</t>
    </rPh>
    <phoneticPr fontId="1"/>
  </si>
  <si>
    <t>参加予定数</t>
    <rPh sb="0" eb="2">
      <t>サンカ</t>
    </rPh>
    <rPh sb="2" eb="4">
      <t>ヨテイ</t>
    </rPh>
    <rPh sb="4" eb="5">
      <t>スウ</t>
    </rPh>
    <phoneticPr fontId="1"/>
  </si>
  <si>
    <t>び</t>
    <phoneticPr fontId="1"/>
  </si>
  <si>
    <t>チ</t>
    <phoneticPr fontId="1"/>
  </si>
  <si>
    <t>b</t>
    <phoneticPr fontId="1"/>
  </si>
  <si>
    <t>わ</t>
    <phoneticPr fontId="1"/>
  </si>
  <si>
    <t>A</t>
    <phoneticPr fontId="1"/>
  </si>
  <si>
    <t>ミ</t>
    <phoneticPr fontId="1"/>
  </si>
  <si>
    <t>Ｉ</t>
    <phoneticPr fontId="1"/>
  </si>
  <si>
    <t>K</t>
    <phoneticPr fontId="1"/>
  </si>
  <si>
    <t>MU</t>
    <phoneticPr fontId="1"/>
  </si>
  <si>
    <t>MUM</t>
    <phoneticPr fontId="1"/>
  </si>
  <si>
    <t>N</t>
    <phoneticPr fontId="1"/>
  </si>
  <si>
    <t>レク保険適用</t>
    <rPh sb="2" eb="4">
      <t>ホケン</t>
    </rPh>
    <rPh sb="4" eb="6">
      <t>テキヨウ</t>
    </rPh>
    <phoneticPr fontId="1"/>
  </si>
  <si>
    <t>国内旅行保険適用</t>
    <rPh sb="0" eb="2">
      <t>コクナイ</t>
    </rPh>
    <rPh sb="2" eb="4">
      <t>リョコウ</t>
    </rPh>
    <rPh sb="4" eb="6">
      <t>ホケン</t>
    </rPh>
    <rPh sb="6" eb="8">
      <t>テキヨウ</t>
    </rPh>
    <phoneticPr fontId="1"/>
  </si>
  <si>
    <t>合計人数</t>
    <rPh sb="0" eb="2">
      <t>ゴウケイ</t>
    </rPh>
    <rPh sb="2" eb="4">
      <t>ニンズウ</t>
    </rPh>
    <phoneticPr fontId="1"/>
  </si>
  <si>
    <t>合計</t>
    <rPh sb="0" eb="2">
      <t>ゴウケイ</t>
    </rPh>
    <phoneticPr fontId="1"/>
  </si>
  <si>
    <t>15-2
○</t>
    <phoneticPr fontId="1"/>
  </si>
  <si>
    <t>2-15
●</t>
    <phoneticPr fontId="1"/>
  </si>
  <si>
    <t>21-2
○</t>
    <phoneticPr fontId="1"/>
  </si>
  <si>
    <t>2-21
●</t>
    <phoneticPr fontId="1"/>
  </si>
  <si>
    <t>11-2
○</t>
    <phoneticPr fontId="1"/>
  </si>
  <si>
    <t>2-11
●</t>
    <phoneticPr fontId="1"/>
  </si>
  <si>
    <t>わたぼうしパンシェ</t>
    <phoneticPr fontId="1"/>
  </si>
  <si>
    <t>ICSさぴーず</t>
    <phoneticPr fontId="1"/>
  </si>
  <si>
    <t>Black Angels</t>
    <phoneticPr fontId="1"/>
  </si>
  <si>
    <t>Kさん家スリー</t>
    <phoneticPr fontId="1"/>
  </si>
  <si>
    <t>14-1
○</t>
    <phoneticPr fontId="1"/>
  </si>
  <si>
    <t>1-14
●</t>
    <phoneticPr fontId="1"/>
  </si>
  <si>
    <t>9-2
○</t>
    <phoneticPr fontId="1"/>
  </si>
  <si>
    <t>2-9
●</t>
    <phoneticPr fontId="1"/>
  </si>
  <si>
    <t>14-2
○</t>
    <phoneticPr fontId="1"/>
  </si>
  <si>
    <t>2-14
●</t>
    <phoneticPr fontId="1"/>
  </si>
  <si>
    <t>8-5
○</t>
    <phoneticPr fontId="1"/>
  </si>
  <si>
    <t>5-8
●</t>
    <phoneticPr fontId="1"/>
  </si>
  <si>
    <t>17-1
○</t>
    <phoneticPr fontId="1"/>
  </si>
  <si>
    <t>1-17
●</t>
    <phoneticPr fontId="1"/>
  </si>
  <si>
    <t>毘沙門</t>
    <phoneticPr fontId="1"/>
  </si>
  <si>
    <t xml:space="preserve"> MUM</t>
    <phoneticPr fontId="1"/>
  </si>
  <si>
    <t>ICSさぴーず</t>
    <phoneticPr fontId="1"/>
  </si>
  <si>
    <t>10-3
○</t>
    <phoneticPr fontId="1"/>
  </si>
  <si>
    <t>3-10
●</t>
    <phoneticPr fontId="1"/>
  </si>
  <si>
    <t>15-2
○</t>
    <phoneticPr fontId="1"/>
  </si>
  <si>
    <t>2-15
●</t>
    <phoneticPr fontId="1"/>
  </si>
  <si>
    <t>12-6
○</t>
    <phoneticPr fontId="1"/>
  </si>
  <si>
    <t>6-12
●</t>
    <phoneticPr fontId="1"/>
  </si>
  <si>
    <t>1-10
●</t>
    <phoneticPr fontId="1"/>
  </si>
  <si>
    <t>10-1
○</t>
    <phoneticPr fontId="1"/>
  </si>
  <si>
    <t>7-2
○</t>
    <phoneticPr fontId="1"/>
  </si>
  <si>
    <t>2-7
●</t>
    <phoneticPr fontId="1"/>
  </si>
  <si>
    <t>11-6
○</t>
    <phoneticPr fontId="1"/>
  </si>
  <si>
    <t>6-11
●</t>
    <phoneticPr fontId="1"/>
  </si>
  <si>
    <t>わたぼうしパンシェ</t>
    <phoneticPr fontId="1"/>
  </si>
  <si>
    <t xml:space="preserve"> 毘沙門</t>
    <phoneticPr fontId="1"/>
  </si>
  <si>
    <t>Kさん家スリー</t>
    <phoneticPr fontId="1"/>
  </si>
  <si>
    <t xml:space="preserve"> MUM</t>
    <phoneticPr fontId="1"/>
  </si>
  <si>
    <t>ミックスジュース</t>
    <phoneticPr fontId="1"/>
  </si>
  <si>
    <t>不戦勝
○</t>
    <rPh sb="0" eb="3">
      <t>フセンショウ</t>
    </rPh>
    <phoneticPr fontId="1"/>
  </si>
  <si>
    <t>不戦敗
●</t>
    <rPh sb="0" eb="2">
      <t>フセン</t>
    </rPh>
    <rPh sb="2" eb="3">
      <t>パイ</t>
    </rPh>
    <phoneticPr fontId="1"/>
  </si>
  <si>
    <t>3-8
●</t>
    <phoneticPr fontId="1"/>
  </si>
  <si>
    <t>8-3
○</t>
    <phoneticPr fontId="1"/>
  </si>
  <si>
    <t>10-6
○</t>
    <phoneticPr fontId="1"/>
  </si>
  <si>
    <t>6-10
●</t>
    <phoneticPr fontId="1"/>
  </si>
  <si>
    <t>10-3
○</t>
    <phoneticPr fontId="1"/>
  </si>
  <si>
    <t>3-10
●</t>
    <phoneticPr fontId="1"/>
  </si>
  <si>
    <t>13-3
○</t>
    <phoneticPr fontId="1"/>
  </si>
  <si>
    <t>3-13
●</t>
    <phoneticPr fontId="1"/>
  </si>
  <si>
    <r>
      <rPr>
        <sz val="9"/>
        <color theme="1"/>
        <rFont val="ＭＳ Ｐゴシック"/>
        <family val="3"/>
        <charset val="128"/>
        <scheme val="minor"/>
      </rPr>
      <t>不戦敗(当日連絡）</t>
    </r>
    <r>
      <rPr>
        <sz val="16"/>
        <color theme="1"/>
        <rFont val="ＭＳ Ｐゴシック"/>
        <family val="2"/>
        <charset val="128"/>
        <scheme val="minor"/>
      </rPr>
      <t xml:space="preserve">
●</t>
    </r>
    <rPh sb="0" eb="2">
      <t>フセン</t>
    </rPh>
    <rPh sb="2" eb="3">
      <t>パイ</t>
    </rPh>
    <rPh sb="4" eb="6">
      <t>トウジツ</t>
    </rPh>
    <rPh sb="6" eb="8">
      <t>レンラク</t>
    </rPh>
    <phoneticPr fontId="1"/>
  </si>
  <si>
    <t>7-6
○</t>
    <phoneticPr fontId="1"/>
  </si>
  <si>
    <t>6-7
●</t>
    <phoneticPr fontId="1"/>
  </si>
  <si>
    <t xml:space="preserve"> 毘沙門</t>
    <phoneticPr fontId="1"/>
  </si>
  <si>
    <t>10-6
○</t>
    <phoneticPr fontId="1"/>
  </si>
  <si>
    <t>6-10
●</t>
    <phoneticPr fontId="1"/>
  </si>
  <si>
    <t>14-2
○</t>
    <phoneticPr fontId="1"/>
  </si>
  <si>
    <t>6-6(LSD)
○</t>
    <phoneticPr fontId="1"/>
  </si>
  <si>
    <t>6-6(LSD)
●</t>
    <phoneticPr fontId="1"/>
  </si>
  <si>
    <t>ICSさぴーず</t>
    <phoneticPr fontId="1"/>
  </si>
  <si>
    <t xml:space="preserve"> Kさん家スリー</t>
    <phoneticPr fontId="1"/>
  </si>
  <si>
    <t>MU</t>
    <phoneticPr fontId="1"/>
  </si>
  <si>
    <r>
      <rPr>
        <sz val="9"/>
        <color theme="1"/>
        <rFont val="ＭＳ Ｐゴシック"/>
        <family val="3"/>
        <charset val="128"/>
        <scheme val="minor"/>
      </rPr>
      <t>不戦敗(前日連絡）</t>
    </r>
    <r>
      <rPr>
        <sz val="16"/>
        <color theme="1"/>
        <rFont val="ＭＳ Ｐゴシック"/>
        <family val="2"/>
        <charset val="128"/>
        <scheme val="minor"/>
      </rPr>
      <t xml:space="preserve">
●</t>
    </r>
    <rPh sb="0" eb="2">
      <t>フセン</t>
    </rPh>
    <rPh sb="2" eb="3">
      <t>パイ</t>
    </rPh>
    <rPh sb="4" eb="6">
      <t>ゼンジツ</t>
    </rPh>
    <rPh sb="6" eb="8">
      <t>レンラク</t>
    </rPh>
    <phoneticPr fontId="1"/>
  </si>
  <si>
    <t>7-9
●</t>
    <phoneticPr fontId="1"/>
  </si>
  <si>
    <t>9-7
○</t>
    <phoneticPr fontId="1"/>
  </si>
  <si>
    <t>ICSさぴーず</t>
    <phoneticPr fontId="1"/>
  </si>
  <si>
    <t>Black Angels</t>
    <phoneticPr fontId="1"/>
  </si>
  <si>
    <t xml:space="preserve"> ミックスジュース</t>
    <phoneticPr fontId="1"/>
  </si>
  <si>
    <t>13-6
○</t>
    <phoneticPr fontId="1"/>
  </si>
  <si>
    <t>6-13
●</t>
    <phoneticPr fontId="1"/>
  </si>
  <si>
    <t>10-6
○</t>
    <phoneticPr fontId="1"/>
  </si>
  <si>
    <t>6-10
●</t>
    <phoneticPr fontId="1"/>
  </si>
  <si>
    <t>7-7(LSD)
○</t>
    <phoneticPr fontId="1"/>
  </si>
  <si>
    <t>7-7(LSD)
●</t>
    <phoneticPr fontId="1"/>
  </si>
  <si>
    <t>11-4
○</t>
    <phoneticPr fontId="1"/>
  </si>
  <si>
    <t>4-11
●</t>
    <phoneticPr fontId="1"/>
  </si>
  <si>
    <r>
      <rPr>
        <sz val="9"/>
        <color theme="1"/>
        <rFont val="ＭＳ Ｐゴシック"/>
        <family val="3"/>
        <charset val="128"/>
        <scheme val="minor"/>
      </rPr>
      <t>不戦敗(当日）</t>
    </r>
    <r>
      <rPr>
        <sz val="16"/>
        <color theme="1"/>
        <rFont val="ＭＳ Ｐゴシック"/>
        <family val="2"/>
        <charset val="128"/>
        <scheme val="minor"/>
      </rPr>
      <t xml:space="preserve">
●</t>
    </r>
    <rPh sb="0" eb="2">
      <t>フセン</t>
    </rPh>
    <rPh sb="2" eb="3">
      <t>パイ</t>
    </rPh>
    <rPh sb="4" eb="6">
      <t>トウジツ</t>
    </rPh>
    <phoneticPr fontId="1"/>
  </si>
  <si>
    <t>10-6
○</t>
    <phoneticPr fontId="1"/>
  </si>
  <si>
    <t>6-10
●</t>
    <phoneticPr fontId="1"/>
  </si>
  <si>
    <t>6-4
○</t>
    <phoneticPr fontId="1"/>
  </si>
  <si>
    <t>4-6
●</t>
    <phoneticPr fontId="1"/>
  </si>
  <si>
    <t xml:space="preserve"> MU</t>
    <phoneticPr fontId="1"/>
  </si>
  <si>
    <t>MUM</t>
    <phoneticPr fontId="1"/>
  </si>
  <si>
    <t>19-0
○</t>
    <phoneticPr fontId="1"/>
  </si>
  <si>
    <t>0-19
●</t>
    <phoneticPr fontId="1"/>
  </si>
  <si>
    <t>12-6
○</t>
    <phoneticPr fontId="1"/>
  </si>
  <si>
    <t>11-3
○</t>
    <phoneticPr fontId="1"/>
  </si>
  <si>
    <t>3-11
●</t>
    <phoneticPr fontId="1"/>
  </si>
  <si>
    <t>15-3
○</t>
    <phoneticPr fontId="1"/>
  </si>
  <si>
    <t>3-15
●</t>
    <phoneticPr fontId="1"/>
  </si>
  <si>
    <t>Ｎ．Ｎ．Ｃ．Ｃ．Ｃ</t>
    <phoneticPr fontId="1"/>
  </si>
  <si>
    <t>11-2
○</t>
    <phoneticPr fontId="1"/>
  </si>
  <si>
    <t>2-11
●</t>
    <phoneticPr fontId="1"/>
  </si>
  <si>
    <t>17-3
○</t>
    <phoneticPr fontId="1"/>
  </si>
  <si>
    <t>3-17
●</t>
    <phoneticPr fontId="1"/>
  </si>
  <si>
    <t>9-3
○</t>
    <phoneticPr fontId="1"/>
  </si>
  <si>
    <t>3-9
●</t>
    <phoneticPr fontId="1"/>
  </si>
  <si>
    <t>年末年始</t>
    <rPh sb="0" eb="2">
      <t>ネンマツ</t>
    </rPh>
    <rPh sb="2" eb="4">
      <t>ネンシ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</si>
</sst>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Border="1">
      <alignment vertical="center"/>
    </xf>
    <xf numFmtId="56" fontId="0" fillId="0" borderId="5" xfId="0" applyNumberFormat="1" applyBorder="1">
      <alignment vertical="center"/>
    </xf>
    <xf numFmtId="56" fontId="0" fillId="0" borderId="6" xfId="0" applyNumberFormat="1" applyBorder="1">
      <alignment vertical="center"/>
    </xf>
    <xf numFmtId="0" fontId="0" fillId="0" borderId="3" xfId="0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56" fontId="0" fillId="2" borderId="9" xfId="0" applyNumberFormat="1" applyFill="1" applyBorder="1">
      <alignment vertical="center"/>
    </xf>
    <xf numFmtId="56" fontId="0" fillId="2" borderId="6" xfId="0" applyNumberForma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56" fontId="0" fillId="0" borderId="7" xfId="0" applyNumberFormat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0" fontId="7" fillId="0" borderId="3" xfId="0" applyFont="1" applyBorder="1">
      <alignment vertical="center"/>
    </xf>
    <xf numFmtId="0" fontId="7" fillId="0" borderId="22" xfId="0" applyFont="1" applyBorder="1">
      <alignment vertical="center"/>
    </xf>
    <xf numFmtId="0" fontId="7" fillId="5" borderId="3" xfId="0" applyFont="1" applyFill="1" applyBorder="1">
      <alignment vertical="center"/>
    </xf>
    <xf numFmtId="0" fontId="7" fillId="5" borderId="22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56" fontId="0" fillId="0" borderId="24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7" borderId="3" xfId="0" applyFont="1" applyFill="1" applyBorder="1">
      <alignment vertical="center"/>
    </xf>
    <xf numFmtId="0" fontId="0" fillId="7" borderId="3" xfId="0" applyFill="1" applyBorder="1">
      <alignment vertical="center"/>
    </xf>
    <xf numFmtId="176" fontId="0" fillId="0" borderId="0" xfId="0" applyNumberForma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56" fontId="7" fillId="2" borderId="3" xfId="0" quotePrefix="1" applyNumberFormat="1" applyFont="1" applyFill="1" applyBorder="1" applyAlignment="1">
      <alignment horizontal="center" vertical="center" wrapText="1"/>
    </xf>
    <xf numFmtId="56" fontId="7" fillId="2" borderId="3" xfId="0" applyNumberFormat="1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/>
    </xf>
    <xf numFmtId="56" fontId="10" fillId="2" borderId="3" xfId="0" applyNumberFormat="1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Continuous" vertical="center"/>
    </xf>
    <xf numFmtId="0" fontId="2" fillId="9" borderId="7" xfId="0" applyFont="1" applyFill="1" applyBorder="1" applyAlignment="1">
      <alignment horizontal="centerContinuous" vertical="center"/>
    </xf>
    <xf numFmtId="0" fontId="2" fillId="9" borderId="6" xfId="0" applyFont="1" applyFill="1" applyBorder="1" applyAlignment="1">
      <alignment horizontal="centerContinuous" vertical="center"/>
    </xf>
    <xf numFmtId="0" fontId="2" fillId="9" borderId="8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56" fontId="0" fillId="10" borderId="7" xfId="0" applyNumberFormat="1" applyFill="1" applyBorder="1">
      <alignment vertical="center"/>
    </xf>
    <xf numFmtId="56" fontId="0" fillId="10" borderId="6" xfId="0" applyNumberFormat="1" applyFill="1" applyBorder="1">
      <alignment vertical="center"/>
    </xf>
    <xf numFmtId="0" fontId="0" fillId="10" borderId="3" xfId="0" applyFill="1" applyBorder="1">
      <alignment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56" fontId="0" fillId="10" borderId="9" xfId="0" applyNumberFormat="1" applyFill="1" applyBorder="1">
      <alignment vertical="center"/>
    </xf>
    <xf numFmtId="0" fontId="4" fillId="10" borderId="7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C9" sqref="C9"/>
    </sheetView>
  </sheetViews>
  <sheetFormatPr defaultRowHeight="13.5"/>
  <cols>
    <col min="2" max="2" width="3.375" bestFit="1" customWidth="1"/>
    <col min="3" max="3" width="3.75" bestFit="1" customWidth="1"/>
    <col min="4" max="5" width="10.625" style="30" customWidth="1"/>
    <col min="6" max="6" width="3.75" bestFit="1" customWidth="1"/>
    <col min="7" max="8" width="10.625" style="30" customWidth="1"/>
    <col min="10" max="10" width="4.375" customWidth="1"/>
    <col min="11" max="11" width="2.75" bestFit="1" customWidth="1"/>
    <col min="12" max="12" width="2.875" bestFit="1" customWidth="1"/>
    <col min="13" max="21" width="4" bestFit="1" customWidth="1"/>
  </cols>
  <sheetData>
    <row r="1" spans="1:11" ht="18.75" customHeight="1">
      <c r="A1" s="81"/>
      <c r="B1" s="82"/>
      <c r="C1" s="85" t="s">
        <v>31</v>
      </c>
      <c r="D1" s="85"/>
      <c r="E1" s="85"/>
      <c r="F1" s="85" t="s">
        <v>32</v>
      </c>
      <c r="G1" s="85"/>
      <c r="H1" s="85"/>
    </row>
    <row r="2" spans="1:11" ht="18.75" customHeight="1">
      <c r="A2" s="83"/>
      <c r="B2" s="84"/>
      <c r="C2" s="1" t="s">
        <v>0</v>
      </c>
      <c r="D2" s="86" t="s">
        <v>1</v>
      </c>
      <c r="E2" s="86"/>
      <c r="F2" s="1" t="s">
        <v>0</v>
      </c>
      <c r="G2" s="86" t="s">
        <v>1</v>
      </c>
      <c r="H2" s="86"/>
      <c r="J2" s="2"/>
    </row>
    <row r="3" spans="1:11" ht="18.75" customHeight="1">
      <c r="A3" s="99">
        <v>43040</v>
      </c>
      <c r="B3" s="100" t="s">
        <v>2</v>
      </c>
      <c r="C3" s="101"/>
      <c r="D3" s="102"/>
      <c r="E3" s="103"/>
      <c r="F3" s="101"/>
      <c r="G3" s="104"/>
      <c r="H3" s="103"/>
      <c r="J3" s="3"/>
      <c r="K3" s="4"/>
    </row>
    <row r="4" spans="1:11" ht="18.75" customHeight="1">
      <c r="A4" s="99">
        <v>43041</v>
      </c>
      <c r="B4" s="100" t="s">
        <v>5</v>
      </c>
      <c r="C4" s="101"/>
      <c r="D4" s="102"/>
      <c r="E4" s="103"/>
      <c r="F4" s="101"/>
      <c r="G4" s="104"/>
      <c r="H4" s="103"/>
      <c r="J4" s="3"/>
      <c r="K4" s="4"/>
    </row>
    <row r="5" spans="1:11" ht="18.75" customHeight="1">
      <c r="A5" s="99">
        <f>A3+7</f>
        <v>43047</v>
      </c>
      <c r="B5" s="100" t="s">
        <v>2</v>
      </c>
      <c r="C5" s="101"/>
      <c r="D5" s="102"/>
      <c r="E5" s="103"/>
      <c r="F5" s="101"/>
      <c r="G5" s="104"/>
      <c r="H5" s="103"/>
      <c r="J5" s="3"/>
      <c r="K5" s="4"/>
    </row>
    <row r="6" spans="1:11" ht="18.75" customHeight="1">
      <c r="A6" s="99">
        <f>A4+7</f>
        <v>43048</v>
      </c>
      <c r="B6" s="100" t="s">
        <v>5</v>
      </c>
      <c r="C6" s="101"/>
      <c r="D6" s="102"/>
      <c r="E6" s="103"/>
      <c r="F6" s="101"/>
      <c r="G6" s="104"/>
      <c r="H6" s="103"/>
      <c r="J6" s="3"/>
      <c r="K6" s="4"/>
    </row>
    <row r="7" spans="1:11" ht="18.75" customHeight="1">
      <c r="A7" s="99">
        <f t="shared" ref="A7:A54" si="0">A5+7</f>
        <v>43054</v>
      </c>
      <c r="B7" s="100" t="s">
        <v>2</v>
      </c>
      <c r="C7" s="101"/>
      <c r="D7" s="102"/>
      <c r="E7" s="103"/>
      <c r="F7" s="101"/>
      <c r="G7" s="104"/>
      <c r="H7" s="103"/>
      <c r="J7" s="3"/>
    </row>
    <row r="8" spans="1:11" ht="18.75" customHeight="1">
      <c r="A8" s="99">
        <f t="shared" si="0"/>
        <v>43055</v>
      </c>
      <c r="B8" s="105" t="s">
        <v>5</v>
      </c>
      <c r="C8" s="101"/>
      <c r="D8" s="102"/>
      <c r="E8" s="103"/>
      <c r="F8" s="101"/>
      <c r="G8" s="104"/>
      <c r="H8" s="103"/>
      <c r="J8" s="3"/>
    </row>
    <row r="9" spans="1:11" ht="18.75" customHeight="1">
      <c r="A9" s="22">
        <f t="shared" si="0"/>
        <v>43061</v>
      </c>
      <c r="B9" s="15" t="s">
        <v>2</v>
      </c>
      <c r="C9" s="7"/>
      <c r="D9" s="8"/>
      <c r="E9" s="9"/>
      <c r="F9" s="7"/>
      <c r="G9" s="10"/>
      <c r="H9" s="9"/>
      <c r="J9" s="3">
        <v>1</v>
      </c>
    </row>
    <row r="10" spans="1:11" ht="18.75" customHeight="1">
      <c r="A10" s="22">
        <f t="shared" si="0"/>
        <v>43062</v>
      </c>
      <c r="B10" s="15" t="s">
        <v>5</v>
      </c>
      <c r="C10" s="7"/>
      <c r="D10" s="8"/>
      <c r="E10" s="9"/>
      <c r="F10" s="7"/>
      <c r="G10" s="10"/>
      <c r="H10" s="9"/>
      <c r="J10" s="3">
        <v>2</v>
      </c>
    </row>
    <row r="11" spans="1:11" ht="18.75" customHeight="1">
      <c r="A11" s="22">
        <f t="shared" si="0"/>
        <v>43068</v>
      </c>
      <c r="B11" s="15" t="s">
        <v>2</v>
      </c>
      <c r="C11" s="7"/>
      <c r="D11" s="8"/>
      <c r="E11" s="9"/>
      <c r="F11" s="7"/>
      <c r="G11" s="10"/>
      <c r="H11" s="9"/>
      <c r="J11" s="3">
        <v>3</v>
      </c>
    </row>
    <row r="12" spans="1:11" ht="18.75" customHeight="1">
      <c r="A12" s="22">
        <f t="shared" si="0"/>
        <v>43069</v>
      </c>
      <c r="B12" s="15" t="s">
        <v>5</v>
      </c>
      <c r="C12" s="7"/>
      <c r="D12" s="8"/>
      <c r="E12" s="9"/>
      <c r="F12" s="7"/>
      <c r="G12" s="10"/>
      <c r="H12" s="9"/>
      <c r="J12" s="3">
        <v>4</v>
      </c>
    </row>
    <row r="13" spans="1:11" ht="18.75" customHeight="1">
      <c r="A13" s="22">
        <f t="shared" si="0"/>
        <v>43075</v>
      </c>
      <c r="B13" s="15" t="s">
        <v>2</v>
      </c>
      <c r="C13" s="7"/>
      <c r="D13" s="8"/>
      <c r="E13" s="9"/>
      <c r="F13" s="7"/>
      <c r="G13" s="10"/>
      <c r="H13" s="9"/>
      <c r="J13" s="3">
        <v>5</v>
      </c>
    </row>
    <row r="14" spans="1:11" ht="18.75" customHeight="1">
      <c r="A14" s="22">
        <f t="shared" si="0"/>
        <v>43076</v>
      </c>
      <c r="B14" s="15" t="s">
        <v>5</v>
      </c>
      <c r="C14" s="7"/>
      <c r="D14" s="8"/>
      <c r="E14" s="9"/>
      <c r="F14" s="7"/>
      <c r="G14" s="10"/>
      <c r="H14" s="9"/>
      <c r="J14" s="3">
        <v>6</v>
      </c>
    </row>
    <row r="15" spans="1:11" ht="18.75" customHeight="1">
      <c r="A15" s="22">
        <f t="shared" si="0"/>
        <v>43082</v>
      </c>
      <c r="B15" s="6" t="s">
        <v>2</v>
      </c>
      <c r="C15" s="7"/>
      <c r="D15" s="8"/>
      <c r="E15" s="9"/>
      <c r="F15" s="7"/>
      <c r="G15" s="10"/>
      <c r="H15" s="9"/>
      <c r="J15" s="3">
        <v>7</v>
      </c>
    </row>
    <row r="16" spans="1:11" ht="18.75" customHeight="1">
      <c r="A16" s="22">
        <f t="shared" si="0"/>
        <v>43083</v>
      </c>
      <c r="B16" s="6" t="s">
        <v>5</v>
      </c>
      <c r="C16" s="7"/>
      <c r="D16" s="8"/>
      <c r="E16" s="9"/>
      <c r="F16" s="7"/>
      <c r="G16" s="10"/>
      <c r="H16" s="9"/>
      <c r="J16" s="3">
        <v>8</v>
      </c>
    </row>
    <row r="17" spans="1:10" ht="18.75" customHeight="1">
      <c r="A17" s="22">
        <f t="shared" si="0"/>
        <v>43089</v>
      </c>
      <c r="B17" s="6" t="s">
        <v>2</v>
      </c>
      <c r="C17" s="77" t="s">
        <v>191</v>
      </c>
      <c r="D17" s="78"/>
      <c r="E17" s="79"/>
      <c r="F17" s="77"/>
      <c r="G17" s="80"/>
      <c r="H17" s="79"/>
    </row>
    <row r="18" spans="1:10" ht="18.75" customHeight="1">
      <c r="A18" s="22">
        <f t="shared" si="0"/>
        <v>43090</v>
      </c>
      <c r="B18" s="6" t="s">
        <v>5</v>
      </c>
      <c r="C18" s="77" t="s">
        <v>191</v>
      </c>
      <c r="D18" s="78"/>
      <c r="E18" s="79"/>
      <c r="F18" s="77"/>
      <c r="G18" s="80"/>
      <c r="H18" s="79"/>
    </row>
    <row r="19" spans="1:10" ht="18.75" customHeight="1">
      <c r="A19" s="22">
        <f t="shared" si="0"/>
        <v>43096</v>
      </c>
      <c r="B19" s="6" t="s">
        <v>2</v>
      </c>
      <c r="C19" s="77" t="s">
        <v>191</v>
      </c>
      <c r="D19" s="78"/>
      <c r="E19" s="79"/>
      <c r="F19" s="77"/>
      <c r="G19" s="80"/>
      <c r="H19" s="79"/>
    </row>
    <row r="20" spans="1:10" ht="18.75" customHeight="1">
      <c r="A20" s="22">
        <f t="shared" si="0"/>
        <v>43097</v>
      </c>
      <c r="B20" s="6" t="s">
        <v>5</v>
      </c>
      <c r="C20" s="77" t="s">
        <v>191</v>
      </c>
      <c r="D20" s="78"/>
      <c r="E20" s="79"/>
      <c r="F20" s="77"/>
      <c r="G20" s="80"/>
      <c r="H20" s="79"/>
    </row>
    <row r="21" spans="1:10" ht="18.75" customHeight="1">
      <c r="A21" s="22">
        <f t="shared" si="0"/>
        <v>43103</v>
      </c>
      <c r="B21" s="6" t="s">
        <v>2</v>
      </c>
      <c r="C21" s="77" t="s">
        <v>191</v>
      </c>
      <c r="D21" s="78"/>
      <c r="E21" s="79"/>
      <c r="F21" s="77"/>
      <c r="G21" s="80"/>
      <c r="H21" s="79"/>
    </row>
    <row r="22" spans="1:10" ht="18.75" customHeight="1">
      <c r="A22" s="22">
        <f t="shared" si="0"/>
        <v>43104</v>
      </c>
      <c r="B22" s="6" t="s">
        <v>5</v>
      </c>
      <c r="C22" s="77" t="s">
        <v>191</v>
      </c>
      <c r="D22" s="78"/>
      <c r="E22" s="79"/>
      <c r="F22" s="77"/>
      <c r="G22" s="80"/>
      <c r="H22" s="79"/>
    </row>
    <row r="23" spans="1:10" ht="18.75" customHeight="1">
      <c r="A23" s="22">
        <f t="shared" si="0"/>
        <v>43110</v>
      </c>
      <c r="B23" s="6" t="s">
        <v>2</v>
      </c>
      <c r="C23" s="7"/>
      <c r="D23" s="12"/>
      <c r="E23" s="13"/>
      <c r="F23" s="7"/>
      <c r="G23" s="34"/>
      <c r="H23" s="35"/>
      <c r="J23">
        <v>9</v>
      </c>
    </row>
    <row r="24" spans="1:10" ht="18.75" customHeight="1">
      <c r="A24" s="22">
        <f t="shared" si="0"/>
        <v>43111</v>
      </c>
      <c r="B24" s="15" t="s">
        <v>5</v>
      </c>
      <c r="C24" s="7"/>
      <c r="D24" s="12"/>
      <c r="E24" s="18"/>
      <c r="F24" s="7"/>
      <c r="G24" s="11"/>
      <c r="H24" s="21"/>
      <c r="J24">
        <v>10</v>
      </c>
    </row>
    <row r="25" spans="1:10" ht="18.75" customHeight="1">
      <c r="A25" s="22">
        <f t="shared" si="0"/>
        <v>43117</v>
      </c>
      <c r="B25" s="15" t="s">
        <v>2</v>
      </c>
      <c r="C25" s="7"/>
      <c r="D25" s="12"/>
      <c r="E25" s="13"/>
      <c r="F25" s="7"/>
      <c r="G25" s="34"/>
      <c r="H25" s="35"/>
      <c r="J25">
        <v>11</v>
      </c>
    </row>
    <row r="26" spans="1:10" ht="18.75" customHeight="1">
      <c r="A26" s="22">
        <f t="shared" si="0"/>
        <v>43118</v>
      </c>
      <c r="B26" s="15" t="s">
        <v>5</v>
      </c>
      <c r="C26" s="7"/>
      <c r="D26" s="12"/>
      <c r="E26" s="18"/>
      <c r="F26" s="7"/>
      <c r="G26" s="11"/>
      <c r="H26" s="21"/>
      <c r="J26">
        <v>12</v>
      </c>
    </row>
    <row r="27" spans="1:10" ht="18.75" customHeight="1">
      <c r="A27" s="22">
        <f t="shared" si="0"/>
        <v>43124</v>
      </c>
      <c r="B27" s="15" t="s">
        <v>2</v>
      </c>
      <c r="C27" s="7"/>
      <c r="D27" s="12"/>
      <c r="E27" s="13"/>
      <c r="F27" s="7"/>
      <c r="G27" s="11"/>
      <c r="H27" s="16"/>
      <c r="J27">
        <v>13</v>
      </c>
    </row>
    <row r="28" spans="1:10" ht="18.75" customHeight="1">
      <c r="A28" s="22">
        <f t="shared" si="0"/>
        <v>43125</v>
      </c>
      <c r="B28" s="15" t="s">
        <v>5</v>
      </c>
      <c r="C28" s="7"/>
      <c r="D28" s="12"/>
      <c r="E28" s="20"/>
      <c r="F28" s="7"/>
      <c r="G28" s="11"/>
      <c r="H28" s="21"/>
      <c r="J28">
        <v>14</v>
      </c>
    </row>
    <row r="29" spans="1:10" ht="18.75" customHeight="1">
      <c r="A29" s="22">
        <f t="shared" si="0"/>
        <v>43131</v>
      </c>
      <c r="B29" s="15" t="s">
        <v>2</v>
      </c>
      <c r="C29" s="7"/>
      <c r="D29" s="12"/>
      <c r="E29" s="24"/>
      <c r="F29" s="7"/>
      <c r="G29" s="11"/>
      <c r="H29" s="25"/>
      <c r="J29">
        <v>15</v>
      </c>
    </row>
    <row r="30" spans="1:10" ht="18.75" customHeight="1">
      <c r="A30" s="22">
        <f t="shared" si="0"/>
        <v>43132</v>
      </c>
      <c r="B30" s="15" t="s">
        <v>5</v>
      </c>
      <c r="C30" s="7"/>
      <c r="D30" s="12"/>
      <c r="E30" s="13"/>
      <c r="F30" s="7"/>
      <c r="G30" s="11"/>
      <c r="H30" s="16"/>
      <c r="J30">
        <v>16</v>
      </c>
    </row>
    <row r="31" spans="1:10" ht="18.75" customHeight="1">
      <c r="A31" s="22">
        <f t="shared" si="0"/>
        <v>43138</v>
      </c>
      <c r="B31" s="15" t="s">
        <v>2</v>
      </c>
      <c r="C31" s="7"/>
      <c r="D31" s="12"/>
      <c r="E31" s="24"/>
      <c r="F31" s="7"/>
      <c r="G31" s="11"/>
      <c r="H31" s="25"/>
      <c r="J31">
        <v>17</v>
      </c>
    </row>
    <row r="32" spans="1:10" ht="18.75" customHeight="1">
      <c r="A32" s="22">
        <f t="shared" si="0"/>
        <v>43139</v>
      </c>
      <c r="B32" s="15" t="s">
        <v>5</v>
      </c>
      <c r="C32" s="7"/>
      <c r="D32" s="12"/>
      <c r="E32" s="13"/>
      <c r="F32" s="7"/>
      <c r="G32" s="11"/>
      <c r="H32" s="16"/>
      <c r="J32">
        <v>18</v>
      </c>
    </row>
    <row r="33" spans="1:10" ht="18.75" customHeight="1">
      <c r="A33" s="22">
        <f t="shared" si="0"/>
        <v>43145</v>
      </c>
      <c r="B33" s="6" t="s">
        <v>2</v>
      </c>
      <c r="C33" s="7"/>
      <c r="D33" s="27"/>
      <c r="E33" s="28"/>
      <c r="F33" s="7"/>
      <c r="G33" s="29"/>
      <c r="H33" s="52"/>
      <c r="J33">
        <v>19</v>
      </c>
    </row>
    <row r="34" spans="1:10" ht="18.75" customHeight="1">
      <c r="A34" s="22">
        <f t="shared" si="0"/>
        <v>43146</v>
      </c>
      <c r="B34" s="6" t="s">
        <v>5</v>
      </c>
      <c r="C34" s="7"/>
      <c r="D34" s="27"/>
      <c r="E34" s="28"/>
      <c r="F34" s="7"/>
      <c r="G34" s="29"/>
      <c r="H34" s="52"/>
      <c r="J34">
        <v>20</v>
      </c>
    </row>
    <row r="35" spans="1:10" ht="18.75" customHeight="1">
      <c r="A35" s="22">
        <f t="shared" si="0"/>
        <v>43152</v>
      </c>
      <c r="B35" s="6" t="s">
        <v>2</v>
      </c>
      <c r="C35" s="7"/>
      <c r="D35" s="12"/>
      <c r="E35" s="13"/>
      <c r="F35" s="7"/>
      <c r="G35" s="11"/>
      <c r="H35" s="16"/>
      <c r="J35">
        <v>21</v>
      </c>
    </row>
    <row r="36" spans="1:10" ht="18.75" customHeight="1">
      <c r="A36" s="22">
        <f t="shared" si="0"/>
        <v>43153</v>
      </c>
      <c r="B36" s="6" t="s">
        <v>5</v>
      </c>
      <c r="C36" s="7"/>
      <c r="D36" s="12"/>
      <c r="E36" s="13"/>
      <c r="F36" s="7"/>
      <c r="G36" s="11"/>
      <c r="H36" s="16"/>
      <c r="J36">
        <v>22</v>
      </c>
    </row>
    <row r="37" spans="1:10" ht="18.75" customHeight="1">
      <c r="A37" s="22">
        <f t="shared" si="0"/>
        <v>43159</v>
      </c>
      <c r="B37" s="6" t="s">
        <v>2</v>
      </c>
      <c r="C37" s="7"/>
      <c r="D37" s="12"/>
      <c r="E37" s="13"/>
      <c r="F37" s="7"/>
      <c r="G37" s="11"/>
      <c r="H37" s="16"/>
      <c r="J37">
        <v>23</v>
      </c>
    </row>
    <row r="38" spans="1:10" ht="18.75" customHeight="1">
      <c r="A38" s="22">
        <f t="shared" si="0"/>
        <v>43160</v>
      </c>
      <c r="B38" s="6" t="s">
        <v>5</v>
      </c>
      <c r="C38" s="7"/>
      <c r="D38" s="12"/>
      <c r="E38" s="13"/>
      <c r="F38" s="7"/>
      <c r="G38" s="11"/>
      <c r="H38" s="16"/>
      <c r="J38">
        <v>24</v>
      </c>
    </row>
    <row r="39" spans="1:10" ht="18.75" customHeight="1">
      <c r="A39" s="22">
        <f t="shared" si="0"/>
        <v>43166</v>
      </c>
      <c r="B39" s="6" t="s">
        <v>2</v>
      </c>
      <c r="C39" s="7"/>
      <c r="D39" s="12"/>
      <c r="E39" s="13"/>
      <c r="F39" s="7"/>
      <c r="G39" s="11"/>
      <c r="H39" s="16"/>
      <c r="J39">
        <v>25</v>
      </c>
    </row>
    <row r="40" spans="1:10" ht="18.75" customHeight="1">
      <c r="A40" s="22">
        <f t="shared" si="0"/>
        <v>43167</v>
      </c>
      <c r="B40" s="6" t="s">
        <v>5</v>
      </c>
      <c r="C40" s="7"/>
      <c r="D40" s="12"/>
      <c r="E40" s="13"/>
      <c r="F40" s="7"/>
      <c r="G40" s="11"/>
      <c r="H40" s="16"/>
      <c r="J40">
        <v>26</v>
      </c>
    </row>
    <row r="41" spans="1:10" ht="18.75" customHeight="1">
      <c r="A41" s="22">
        <f t="shared" si="0"/>
        <v>43173</v>
      </c>
      <c r="B41" s="6" t="s">
        <v>2</v>
      </c>
      <c r="C41" s="7"/>
      <c r="D41" s="12"/>
      <c r="E41" s="13"/>
      <c r="F41" s="7"/>
      <c r="G41" s="11"/>
      <c r="H41" s="16"/>
      <c r="J41">
        <v>27</v>
      </c>
    </row>
    <row r="42" spans="1:10" ht="18.75" customHeight="1">
      <c r="A42" s="22">
        <f t="shared" si="0"/>
        <v>43174</v>
      </c>
      <c r="B42" s="6" t="s">
        <v>5</v>
      </c>
      <c r="C42" s="7"/>
      <c r="D42" s="12"/>
      <c r="E42" s="13"/>
      <c r="F42" s="7"/>
      <c r="G42" s="11"/>
      <c r="H42" s="16"/>
      <c r="J42">
        <v>28</v>
      </c>
    </row>
    <row r="43" spans="1:10" ht="18.75" customHeight="1">
      <c r="A43" s="99">
        <f t="shared" si="0"/>
        <v>43180</v>
      </c>
      <c r="B43" s="100" t="s">
        <v>2</v>
      </c>
      <c r="C43" s="101"/>
      <c r="D43" s="106"/>
      <c r="E43" s="107"/>
      <c r="F43" s="101"/>
      <c r="G43" s="108"/>
      <c r="H43" s="109"/>
    </row>
    <row r="44" spans="1:10" ht="18.75" customHeight="1">
      <c r="A44" s="99">
        <f t="shared" si="0"/>
        <v>43181</v>
      </c>
      <c r="B44" s="100" t="s">
        <v>5</v>
      </c>
      <c r="C44" s="101"/>
      <c r="D44" s="106"/>
      <c r="E44" s="107"/>
      <c r="F44" s="101"/>
      <c r="G44" s="108"/>
      <c r="H44" s="109"/>
    </row>
    <row r="45" spans="1:10" ht="18.75" customHeight="1">
      <c r="A45" s="99">
        <f t="shared" si="0"/>
        <v>43187</v>
      </c>
      <c r="B45" s="100" t="s">
        <v>2</v>
      </c>
      <c r="C45" s="101"/>
      <c r="D45" s="106"/>
      <c r="E45" s="107"/>
      <c r="F45" s="101"/>
      <c r="G45" s="108"/>
      <c r="H45" s="109"/>
    </row>
    <row r="46" spans="1:10" ht="18.75" customHeight="1">
      <c r="A46" s="99">
        <f t="shared" si="0"/>
        <v>43188</v>
      </c>
      <c r="B46" s="100" t="s">
        <v>5</v>
      </c>
      <c r="C46" s="101"/>
      <c r="D46" s="106"/>
      <c r="E46" s="107"/>
      <c r="F46" s="101"/>
      <c r="G46" s="108"/>
      <c r="H46" s="109"/>
    </row>
    <row r="47" spans="1:10" ht="18.75" customHeight="1">
      <c r="A47" s="99">
        <f t="shared" si="0"/>
        <v>43194</v>
      </c>
      <c r="B47" s="100" t="s">
        <v>2</v>
      </c>
      <c r="C47" s="101"/>
      <c r="D47" s="106"/>
      <c r="E47" s="107"/>
      <c r="F47" s="101"/>
      <c r="G47" s="108"/>
      <c r="H47" s="109"/>
    </row>
    <row r="48" spans="1:10" ht="18.75" customHeight="1">
      <c r="A48" s="99">
        <f t="shared" si="0"/>
        <v>43195</v>
      </c>
      <c r="B48" s="100" t="s">
        <v>5</v>
      </c>
      <c r="C48" s="101"/>
      <c r="D48" s="106"/>
      <c r="E48" s="107"/>
      <c r="F48" s="101"/>
      <c r="G48" s="108"/>
      <c r="H48" s="109"/>
    </row>
    <row r="49" spans="1:8" ht="18.75" customHeight="1">
      <c r="A49" s="99">
        <f t="shared" si="0"/>
        <v>43201</v>
      </c>
      <c r="B49" s="100" t="s">
        <v>2</v>
      </c>
      <c r="C49" s="101"/>
      <c r="D49" s="106"/>
      <c r="E49" s="107"/>
      <c r="F49" s="101"/>
      <c r="G49" s="108"/>
      <c r="H49" s="109"/>
    </row>
    <row r="50" spans="1:8" ht="18.75" customHeight="1">
      <c r="A50" s="99">
        <f t="shared" si="0"/>
        <v>43202</v>
      </c>
      <c r="B50" s="100" t="s">
        <v>5</v>
      </c>
      <c r="C50" s="101"/>
      <c r="D50" s="106"/>
      <c r="E50" s="107"/>
      <c r="F50" s="101"/>
      <c r="G50" s="108"/>
      <c r="H50" s="109"/>
    </row>
    <row r="51" spans="1:8" ht="18.75" customHeight="1">
      <c r="A51" s="99">
        <f t="shared" si="0"/>
        <v>43208</v>
      </c>
      <c r="B51" s="100" t="s">
        <v>2</v>
      </c>
      <c r="C51" s="101"/>
      <c r="D51" s="106"/>
      <c r="E51" s="107"/>
      <c r="F51" s="101"/>
      <c r="G51" s="108"/>
      <c r="H51" s="109"/>
    </row>
    <row r="52" spans="1:8" ht="18.75" customHeight="1">
      <c r="A52" s="99">
        <f t="shared" si="0"/>
        <v>43209</v>
      </c>
      <c r="B52" s="100" t="s">
        <v>5</v>
      </c>
      <c r="C52" s="101"/>
      <c r="D52" s="106"/>
      <c r="E52" s="107"/>
      <c r="F52" s="101"/>
      <c r="G52" s="108"/>
      <c r="H52" s="109"/>
    </row>
    <row r="53" spans="1:8" ht="18.75" customHeight="1">
      <c r="A53" s="99">
        <f t="shared" si="0"/>
        <v>43215</v>
      </c>
      <c r="B53" s="100" t="s">
        <v>2</v>
      </c>
      <c r="C53" s="101"/>
      <c r="D53" s="106"/>
      <c r="E53" s="107"/>
      <c r="F53" s="101"/>
      <c r="G53" s="108"/>
      <c r="H53" s="109"/>
    </row>
    <row r="54" spans="1:8" ht="18.75" customHeight="1">
      <c r="A54" s="99">
        <f t="shared" si="0"/>
        <v>43216</v>
      </c>
      <c r="B54" s="100" t="s">
        <v>5</v>
      </c>
      <c r="C54" s="101"/>
      <c r="D54" s="106"/>
      <c r="E54" s="107"/>
      <c r="F54" s="101"/>
      <c r="G54" s="108"/>
      <c r="H54" s="109"/>
    </row>
  </sheetData>
  <mergeCells count="5">
    <mergeCell ref="A1:B2"/>
    <mergeCell ref="C1:E1"/>
    <mergeCell ref="F1:H1"/>
    <mergeCell ref="D2:E2"/>
    <mergeCell ref="G2:H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115" zoomScaleNormal="115" workbookViewId="0">
      <pane ySplit="2" topLeftCell="A3" activePane="bottomLeft" state="frozen"/>
      <selection pane="bottomLeft" activeCell="C3" sqref="C3:H3"/>
    </sheetView>
  </sheetViews>
  <sheetFormatPr defaultRowHeight="13.5"/>
  <cols>
    <col min="2" max="2" width="3.375" bestFit="1" customWidth="1"/>
    <col min="3" max="3" width="3.75" bestFit="1" customWidth="1"/>
    <col min="4" max="5" width="18.625" style="30" customWidth="1"/>
    <col min="6" max="6" width="3.75" bestFit="1" customWidth="1"/>
    <col min="7" max="8" width="18.625" style="30" customWidth="1"/>
    <col min="9" max="9" width="3.875" customWidth="1"/>
    <col min="10" max="11" width="11.75" customWidth="1"/>
    <col min="12" max="12" width="8.5" customWidth="1"/>
    <col min="13" max="13" width="11.25" customWidth="1"/>
    <col min="14" max="14" width="17.25" bestFit="1" customWidth="1"/>
    <col min="15" max="24" width="1.625" customWidth="1"/>
    <col min="25" max="25" width="2.125" customWidth="1"/>
  </cols>
  <sheetData>
    <row r="1" spans="1:25" ht="18.75" customHeight="1">
      <c r="A1" s="81"/>
      <c r="B1" s="82"/>
      <c r="C1" s="85" t="s">
        <v>31</v>
      </c>
      <c r="D1" s="85"/>
      <c r="E1" s="85"/>
      <c r="F1" s="85" t="s">
        <v>32</v>
      </c>
      <c r="G1" s="85"/>
      <c r="H1" s="85"/>
      <c r="J1" t="s">
        <v>77</v>
      </c>
      <c r="K1" s="7" t="s">
        <v>78</v>
      </c>
      <c r="L1" s="7" t="s">
        <v>92</v>
      </c>
      <c r="M1" s="26" t="s">
        <v>90</v>
      </c>
      <c r="N1" s="26" t="s">
        <v>91</v>
      </c>
      <c r="O1" s="69" t="s">
        <v>79</v>
      </c>
      <c r="P1" s="70" t="s">
        <v>80</v>
      </c>
      <c r="Q1" s="70" t="s">
        <v>81</v>
      </c>
      <c r="R1" s="70" t="s">
        <v>82</v>
      </c>
      <c r="S1" s="70" t="s">
        <v>83</v>
      </c>
      <c r="T1" s="70" t="s">
        <v>84</v>
      </c>
      <c r="U1" s="70" t="s">
        <v>85</v>
      </c>
      <c r="V1" s="70" t="s">
        <v>86</v>
      </c>
      <c r="W1" s="70" t="s">
        <v>87</v>
      </c>
      <c r="X1" s="70" t="s">
        <v>88</v>
      </c>
      <c r="Y1" s="70" t="s">
        <v>89</v>
      </c>
    </row>
    <row r="2" spans="1:25" ht="18.75" customHeight="1">
      <c r="A2" s="83"/>
      <c r="B2" s="84"/>
      <c r="C2" s="1" t="s">
        <v>0</v>
      </c>
      <c r="D2" s="86" t="s">
        <v>1</v>
      </c>
      <c r="E2" s="86"/>
      <c r="F2" s="1" t="s">
        <v>0</v>
      </c>
      <c r="G2" s="86" t="s">
        <v>1</v>
      </c>
      <c r="H2" s="86"/>
      <c r="K2" s="7"/>
      <c r="L2" s="7"/>
      <c r="M2" s="26">
        <v>35</v>
      </c>
      <c r="N2" s="26">
        <v>250</v>
      </c>
      <c r="O2" s="68">
        <v>6</v>
      </c>
      <c r="P2" s="68">
        <v>6</v>
      </c>
      <c r="Q2" s="68">
        <v>7</v>
      </c>
      <c r="R2" s="68">
        <v>7</v>
      </c>
      <c r="S2" s="68">
        <v>8</v>
      </c>
      <c r="T2" s="68">
        <v>4</v>
      </c>
      <c r="U2" s="68">
        <v>7</v>
      </c>
      <c r="V2" s="68">
        <v>7</v>
      </c>
      <c r="W2" s="68">
        <v>7</v>
      </c>
      <c r="X2" s="68">
        <v>5</v>
      </c>
      <c r="Y2" s="68">
        <v>10</v>
      </c>
    </row>
    <row r="3" spans="1:25" ht="18.75" customHeight="1">
      <c r="A3" s="48">
        <v>42893</v>
      </c>
      <c r="B3" s="6" t="s">
        <v>2</v>
      </c>
      <c r="C3" s="19"/>
      <c r="D3" s="58"/>
      <c r="E3" s="20"/>
      <c r="F3" s="19"/>
      <c r="G3" s="59"/>
      <c r="H3" s="20"/>
      <c r="K3" s="17">
        <f>O2+Y2+P2+W2</f>
        <v>29</v>
      </c>
      <c r="L3" s="87">
        <f>SUM(K3:K4)</f>
        <v>41</v>
      </c>
      <c r="M3" s="26"/>
      <c r="N3" s="26"/>
    </row>
    <row r="4" spans="1:25" ht="18.75" customHeight="1">
      <c r="A4" s="48">
        <v>42894</v>
      </c>
      <c r="B4" s="6" t="s">
        <v>5</v>
      </c>
      <c r="C4" s="91" t="s">
        <v>33</v>
      </c>
      <c r="D4" s="92"/>
      <c r="E4" s="93"/>
      <c r="F4" s="19"/>
      <c r="G4" s="59" t="s">
        <v>39</v>
      </c>
      <c r="H4" s="20" t="s">
        <v>41</v>
      </c>
      <c r="K4" s="17">
        <f>S2+T2</f>
        <v>12</v>
      </c>
      <c r="L4" s="88"/>
      <c r="M4" s="26">
        <f>L3*M2</f>
        <v>1435</v>
      </c>
      <c r="N4" s="26"/>
    </row>
    <row r="5" spans="1:25" ht="18.75" customHeight="1">
      <c r="A5" s="48">
        <f>A3+7</f>
        <v>42900</v>
      </c>
      <c r="B5" s="6" t="s">
        <v>2</v>
      </c>
      <c r="C5" s="19"/>
      <c r="D5" s="58" t="s">
        <v>100</v>
      </c>
      <c r="E5" s="20" t="s">
        <v>101</v>
      </c>
      <c r="F5" s="19"/>
      <c r="G5" s="58" t="s">
        <v>102</v>
      </c>
      <c r="H5" s="20" t="s">
        <v>103</v>
      </c>
      <c r="K5" s="17">
        <f>R2+U2+Q2+V2</f>
        <v>28</v>
      </c>
      <c r="L5" s="87">
        <f>SUM(K5:K6)</f>
        <v>39</v>
      </c>
      <c r="M5" s="26">
        <f>K5*M2</f>
        <v>980</v>
      </c>
      <c r="N5" s="26"/>
    </row>
    <row r="6" spans="1:25" ht="18.75" customHeight="1">
      <c r="A6" s="48">
        <f>A4+7</f>
        <v>42901</v>
      </c>
      <c r="B6" s="6" t="s">
        <v>5</v>
      </c>
      <c r="C6" s="91" t="s">
        <v>33</v>
      </c>
      <c r="D6" s="92"/>
      <c r="E6" s="93"/>
      <c r="F6" s="19"/>
      <c r="G6" s="59" t="s">
        <v>54</v>
      </c>
      <c r="H6" s="20" t="s">
        <v>55</v>
      </c>
      <c r="K6" s="17">
        <f>O2+X2</f>
        <v>11</v>
      </c>
      <c r="L6" s="88"/>
      <c r="M6" s="26"/>
      <c r="N6" s="26">
        <f>K6*N2</f>
        <v>2750</v>
      </c>
    </row>
    <row r="7" spans="1:25" ht="18.75" customHeight="1">
      <c r="A7" s="5">
        <f t="shared" ref="A7:A38" si="0">A5+7</f>
        <v>42907</v>
      </c>
      <c r="B7" s="15" t="s">
        <v>2</v>
      </c>
      <c r="C7" s="91" t="s">
        <v>34</v>
      </c>
      <c r="D7" s="92"/>
      <c r="E7" s="92"/>
      <c r="F7" s="92"/>
      <c r="G7" s="92"/>
      <c r="H7" s="93"/>
      <c r="K7" s="65"/>
      <c r="L7" s="87">
        <f>SUM(K7:K8)</f>
        <v>17</v>
      </c>
      <c r="M7" s="65"/>
      <c r="N7" s="65"/>
    </row>
    <row r="8" spans="1:25" ht="18.75" customHeight="1">
      <c r="A8" s="5">
        <f t="shared" si="0"/>
        <v>42908</v>
      </c>
      <c r="B8" s="14" t="s">
        <v>5</v>
      </c>
      <c r="C8" s="91" t="s">
        <v>33</v>
      </c>
      <c r="D8" s="92"/>
      <c r="E8" s="93"/>
      <c r="F8" s="19"/>
      <c r="G8" s="59" t="s">
        <v>56</v>
      </c>
      <c r="H8" s="21" t="s">
        <v>57</v>
      </c>
      <c r="K8" s="17">
        <f>Y2+W2</f>
        <v>17</v>
      </c>
      <c r="L8" s="88"/>
      <c r="M8" s="26"/>
      <c r="N8" s="26">
        <f>L7*N2</f>
        <v>4250</v>
      </c>
    </row>
    <row r="9" spans="1:25" ht="18.75" customHeight="1">
      <c r="A9" s="5">
        <f t="shared" si="0"/>
        <v>42914</v>
      </c>
      <c r="B9" s="15" t="s">
        <v>2</v>
      </c>
      <c r="C9" s="91" t="s">
        <v>34</v>
      </c>
      <c r="D9" s="92"/>
      <c r="E9" s="92"/>
      <c r="F9" s="92"/>
      <c r="G9" s="92"/>
      <c r="H9" s="93"/>
      <c r="K9" s="65"/>
      <c r="L9" s="87">
        <f>SUM(K9:K10)</f>
        <v>13</v>
      </c>
      <c r="M9" s="65"/>
      <c r="N9" s="65"/>
    </row>
    <row r="10" spans="1:25" ht="18.75" customHeight="1">
      <c r="A10" s="5">
        <f t="shared" si="0"/>
        <v>42915</v>
      </c>
      <c r="B10" s="15" t="s">
        <v>5</v>
      </c>
      <c r="C10" s="91" t="s">
        <v>33</v>
      </c>
      <c r="D10" s="92"/>
      <c r="E10" s="93"/>
      <c r="F10" s="19"/>
      <c r="G10" s="59" t="s">
        <v>48</v>
      </c>
      <c r="H10" s="21" t="s">
        <v>58</v>
      </c>
      <c r="K10" s="17">
        <f>P2+U2</f>
        <v>13</v>
      </c>
      <c r="L10" s="88"/>
      <c r="M10" s="26"/>
      <c r="N10" s="26">
        <f>L9*N2</f>
        <v>3250</v>
      </c>
    </row>
    <row r="11" spans="1:25" ht="18.75" customHeight="1">
      <c r="A11" s="5">
        <f t="shared" si="0"/>
        <v>42921</v>
      </c>
      <c r="B11" s="15" t="s">
        <v>2</v>
      </c>
      <c r="C11" s="91" t="s">
        <v>34</v>
      </c>
      <c r="D11" s="92"/>
      <c r="E11" s="92"/>
      <c r="F11" s="92"/>
      <c r="G11" s="92"/>
      <c r="H11" s="93"/>
      <c r="K11" s="65"/>
      <c r="L11" s="87">
        <f>SUM(K11:K12)</f>
        <v>26</v>
      </c>
      <c r="M11" s="65"/>
      <c r="N11" s="65"/>
    </row>
    <row r="12" spans="1:25" ht="18.75" customHeight="1">
      <c r="A12" s="5">
        <f t="shared" si="0"/>
        <v>42922</v>
      </c>
      <c r="B12" s="15" t="s">
        <v>5</v>
      </c>
      <c r="C12" s="19"/>
      <c r="D12" s="59" t="s">
        <v>59</v>
      </c>
      <c r="E12" s="21" t="s">
        <v>52</v>
      </c>
      <c r="F12" s="19"/>
      <c r="G12" s="59" t="s">
        <v>60</v>
      </c>
      <c r="H12" s="21" t="s">
        <v>51</v>
      </c>
      <c r="K12" s="17">
        <f>Q2+T2+R2+S2</f>
        <v>26</v>
      </c>
      <c r="L12" s="88"/>
      <c r="M12" s="26">
        <f>L11*M2</f>
        <v>910</v>
      </c>
      <c r="N12" s="26"/>
    </row>
    <row r="13" spans="1:25" ht="18.75" customHeight="1">
      <c r="A13" s="5">
        <f t="shared" si="0"/>
        <v>42928</v>
      </c>
      <c r="B13" s="15" t="s">
        <v>2</v>
      </c>
      <c r="C13" s="19"/>
      <c r="D13" s="58" t="s">
        <v>114</v>
      </c>
      <c r="E13" s="20" t="s">
        <v>4</v>
      </c>
      <c r="F13" s="19"/>
      <c r="G13" s="59" t="s">
        <v>115</v>
      </c>
      <c r="H13" s="21" t="s">
        <v>43</v>
      </c>
      <c r="K13" s="26">
        <f>O2+W2+X2+V2</f>
        <v>25</v>
      </c>
      <c r="L13" s="87">
        <f>SUM(K13:K14)</f>
        <v>56</v>
      </c>
      <c r="M13" s="26"/>
      <c r="N13" s="26"/>
    </row>
    <row r="14" spans="1:25" ht="18.75" customHeight="1">
      <c r="A14" s="5">
        <f t="shared" si="0"/>
        <v>42929</v>
      </c>
      <c r="B14" s="15" t="s">
        <v>5</v>
      </c>
      <c r="C14" s="19"/>
      <c r="D14" s="60" t="s">
        <v>44</v>
      </c>
      <c r="E14" s="53" t="s">
        <v>116</v>
      </c>
      <c r="F14" s="19"/>
      <c r="G14" s="59" t="s">
        <v>48</v>
      </c>
      <c r="H14" s="21" t="s">
        <v>51</v>
      </c>
      <c r="K14" s="26">
        <f>Y2+U2+P2+S2</f>
        <v>31</v>
      </c>
      <c r="L14" s="88"/>
      <c r="M14" s="26">
        <f>L13*M2</f>
        <v>1960</v>
      </c>
      <c r="N14" s="26"/>
    </row>
    <row r="15" spans="1:25" ht="18.75" customHeight="1">
      <c r="A15" s="5">
        <f t="shared" si="0"/>
        <v>42935</v>
      </c>
      <c r="B15" s="6" t="s">
        <v>2</v>
      </c>
      <c r="C15" s="19"/>
      <c r="D15" s="58" t="s">
        <v>36</v>
      </c>
      <c r="E15" s="20" t="s">
        <v>129</v>
      </c>
      <c r="F15" s="19"/>
      <c r="G15" s="61" t="s">
        <v>130</v>
      </c>
      <c r="H15" s="23" t="s">
        <v>131</v>
      </c>
      <c r="K15" s="26">
        <f>Q2+R2+O2+V2</f>
        <v>27</v>
      </c>
      <c r="L15" s="87">
        <f>SUM(K15:K16)</f>
        <v>50</v>
      </c>
      <c r="M15" s="26"/>
      <c r="N15" s="26"/>
    </row>
    <row r="16" spans="1:25" ht="18.75" customHeight="1">
      <c r="A16" s="5">
        <f t="shared" si="0"/>
        <v>42936</v>
      </c>
      <c r="B16" s="6" t="s">
        <v>5</v>
      </c>
      <c r="C16" s="19"/>
      <c r="D16" s="58" t="s">
        <v>4</v>
      </c>
      <c r="E16" s="20" t="s">
        <v>62</v>
      </c>
      <c r="F16" s="19"/>
      <c r="G16" s="59" t="s">
        <v>132</v>
      </c>
      <c r="H16" s="21" t="s">
        <v>133</v>
      </c>
      <c r="K16" s="26">
        <f>W2+U2+X2+T2</f>
        <v>23</v>
      </c>
      <c r="L16" s="88"/>
      <c r="M16" s="26">
        <f>L15*M2</f>
        <v>1750</v>
      </c>
      <c r="N16" s="26"/>
    </row>
    <row r="17" spans="1:14" ht="18.75" customHeight="1">
      <c r="A17" s="5">
        <f t="shared" si="0"/>
        <v>42942</v>
      </c>
      <c r="B17" s="6" t="s">
        <v>2</v>
      </c>
      <c r="C17" s="19"/>
      <c r="D17" s="58" t="s">
        <v>56</v>
      </c>
      <c r="E17" s="20" t="s">
        <v>64</v>
      </c>
      <c r="F17" s="19"/>
      <c r="G17" s="61" t="s">
        <v>48</v>
      </c>
      <c r="H17" s="23" t="s">
        <v>59</v>
      </c>
      <c r="K17" s="26">
        <f>Y2+S2+P2+Q2</f>
        <v>31</v>
      </c>
      <c r="L17" s="87">
        <f>SUM(K17:K18)</f>
        <v>55</v>
      </c>
      <c r="M17" s="26"/>
      <c r="N17" s="26"/>
    </row>
    <row r="18" spans="1:14" ht="18.75" customHeight="1">
      <c r="A18" s="5">
        <f t="shared" si="0"/>
        <v>42943</v>
      </c>
      <c r="B18" s="6" t="s">
        <v>5</v>
      </c>
      <c r="C18" s="19"/>
      <c r="D18" s="58" t="s">
        <v>65</v>
      </c>
      <c r="E18" s="20" t="s">
        <v>58</v>
      </c>
      <c r="F18" s="19"/>
      <c r="G18" s="59" t="s">
        <v>66</v>
      </c>
      <c r="H18" s="21" t="s">
        <v>52</v>
      </c>
      <c r="K18" s="26">
        <f>O2+U2+V2+T2</f>
        <v>24</v>
      </c>
      <c r="L18" s="88"/>
      <c r="M18" s="26">
        <f>L17*M2</f>
        <v>1925</v>
      </c>
      <c r="N18" s="26"/>
    </row>
    <row r="19" spans="1:14" ht="18.75" customHeight="1">
      <c r="A19" s="5">
        <f t="shared" si="0"/>
        <v>42949</v>
      </c>
      <c r="B19" s="6" t="s">
        <v>2</v>
      </c>
      <c r="C19" s="91" t="s">
        <v>35</v>
      </c>
      <c r="D19" s="92"/>
      <c r="E19" s="92"/>
      <c r="F19" s="92"/>
      <c r="G19" s="92"/>
      <c r="H19" s="93"/>
      <c r="K19" s="26"/>
      <c r="L19" s="26"/>
      <c r="M19" s="26"/>
      <c r="N19" s="26"/>
    </row>
    <row r="20" spans="1:14" ht="18.75" customHeight="1">
      <c r="A20" s="5">
        <f t="shared" si="0"/>
        <v>42950</v>
      </c>
      <c r="B20" s="6" t="s">
        <v>5</v>
      </c>
      <c r="C20" s="91" t="s">
        <v>35</v>
      </c>
      <c r="D20" s="92"/>
      <c r="E20" s="92"/>
      <c r="F20" s="92"/>
      <c r="G20" s="92"/>
      <c r="H20" s="93"/>
      <c r="K20" s="26"/>
      <c r="L20" s="26"/>
      <c r="M20" s="26"/>
      <c r="N20" s="26"/>
    </row>
    <row r="21" spans="1:14" ht="18.75" customHeight="1">
      <c r="A21" s="5">
        <f t="shared" si="0"/>
        <v>42956</v>
      </c>
      <c r="B21" s="6" t="s">
        <v>2</v>
      </c>
      <c r="C21" s="19"/>
      <c r="D21" s="58" t="s">
        <v>4</v>
      </c>
      <c r="E21" s="20" t="s">
        <v>51</v>
      </c>
      <c r="F21" s="19"/>
      <c r="G21" s="59" t="s">
        <v>63</v>
      </c>
      <c r="H21" s="21" t="s">
        <v>38</v>
      </c>
      <c r="K21" s="26">
        <f>W2+S2+X2+R2</f>
        <v>27</v>
      </c>
      <c r="L21" s="87">
        <f>SUM(K21:K22)</f>
        <v>54</v>
      </c>
      <c r="M21" s="26"/>
      <c r="N21" s="26"/>
    </row>
    <row r="22" spans="1:14" ht="18.75" customHeight="1">
      <c r="A22" s="5">
        <f t="shared" si="0"/>
        <v>42957</v>
      </c>
      <c r="B22" s="6" t="s">
        <v>5</v>
      </c>
      <c r="C22" s="19"/>
      <c r="D22" s="58" t="s">
        <v>147</v>
      </c>
      <c r="E22" s="20" t="s">
        <v>41</v>
      </c>
      <c r="F22" s="54"/>
      <c r="G22" s="62" t="s">
        <v>44</v>
      </c>
      <c r="H22" s="55" t="s">
        <v>36</v>
      </c>
      <c r="K22" s="26">
        <f>O2+T2+Y2+Q2</f>
        <v>27</v>
      </c>
      <c r="L22" s="88"/>
      <c r="M22" s="26">
        <f>L21*M2</f>
        <v>1890</v>
      </c>
      <c r="N22" s="26"/>
    </row>
    <row r="23" spans="1:14" ht="18.75" customHeight="1">
      <c r="A23" s="5">
        <f t="shared" si="0"/>
        <v>42963</v>
      </c>
      <c r="B23" s="6" t="s">
        <v>2</v>
      </c>
      <c r="C23" s="19"/>
      <c r="D23" s="58" t="s">
        <v>153</v>
      </c>
      <c r="E23" s="20" t="s">
        <v>51</v>
      </c>
      <c r="F23" s="96" t="s">
        <v>6</v>
      </c>
      <c r="G23" s="97"/>
      <c r="H23" s="98"/>
      <c r="K23" s="26">
        <f>U2+S2</f>
        <v>15</v>
      </c>
      <c r="L23" s="87">
        <f>SUM(K23:K24)</f>
        <v>43</v>
      </c>
      <c r="M23" s="26"/>
      <c r="N23" s="26"/>
    </row>
    <row r="24" spans="1:14" ht="18.75" customHeight="1">
      <c r="A24" s="5">
        <f t="shared" si="0"/>
        <v>42964</v>
      </c>
      <c r="B24" s="15" t="s">
        <v>5</v>
      </c>
      <c r="C24" s="19"/>
      <c r="D24" s="58" t="s">
        <v>154</v>
      </c>
      <c r="E24" s="20" t="s">
        <v>38</v>
      </c>
      <c r="F24" s="19"/>
      <c r="G24" s="59" t="s">
        <v>155</v>
      </c>
      <c r="H24" s="21" t="s">
        <v>36</v>
      </c>
      <c r="K24" s="26">
        <f>V2+R2+W2+Q2</f>
        <v>28</v>
      </c>
      <c r="L24" s="88"/>
      <c r="M24" s="26">
        <f>L23*M2</f>
        <v>1505</v>
      </c>
      <c r="N24" s="26"/>
    </row>
    <row r="25" spans="1:14" ht="18.75" customHeight="1">
      <c r="A25" s="5">
        <f t="shared" si="0"/>
        <v>42970</v>
      </c>
      <c r="B25" s="15" t="s">
        <v>2</v>
      </c>
      <c r="C25" s="19"/>
      <c r="D25" s="58" t="s">
        <v>63</v>
      </c>
      <c r="E25" s="20" t="s">
        <v>67</v>
      </c>
      <c r="F25" s="19"/>
      <c r="G25" s="62" t="s">
        <v>65</v>
      </c>
      <c r="H25" s="55" t="s">
        <v>47</v>
      </c>
      <c r="K25" s="26">
        <f>X2+P2+O2+S2</f>
        <v>25</v>
      </c>
      <c r="L25" s="87">
        <f>SUM(K25:K26)</f>
        <v>50</v>
      </c>
      <c r="M25" s="26"/>
      <c r="N25" s="26"/>
    </row>
    <row r="26" spans="1:14" ht="18.75" customHeight="1">
      <c r="A26" s="5">
        <f t="shared" si="0"/>
        <v>42971</v>
      </c>
      <c r="B26" s="15" t="s">
        <v>5</v>
      </c>
      <c r="C26" s="19"/>
      <c r="D26" s="59" t="s">
        <v>159</v>
      </c>
      <c r="E26" s="21" t="s">
        <v>160</v>
      </c>
      <c r="F26" s="19"/>
      <c r="G26" s="58" t="s">
        <v>161</v>
      </c>
      <c r="H26" s="20" t="s">
        <v>38</v>
      </c>
      <c r="K26" s="26">
        <f>U2+Q2+T2+R2</f>
        <v>25</v>
      </c>
      <c r="L26" s="88"/>
      <c r="M26" s="26">
        <f>L25*M2</f>
        <v>1750</v>
      </c>
      <c r="N26" s="26"/>
    </row>
    <row r="27" spans="1:14" ht="18.75" customHeight="1">
      <c r="A27" s="5">
        <f t="shared" si="0"/>
        <v>42977</v>
      </c>
      <c r="B27" s="15" t="s">
        <v>2</v>
      </c>
      <c r="C27" s="19"/>
      <c r="D27" s="59" t="s">
        <v>66</v>
      </c>
      <c r="E27" s="21" t="s">
        <v>69</v>
      </c>
      <c r="F27" s="19"/>
      <c r="G27" s="58" t="s">
        <v>41</v>
      </c>
      <c r="H27" s="20" t="s">
        <v>58</v>
      </c>
      <c r="K27" s="26">
        <f>V2+P2+T2+U2</f>
        <v>24</v>
      </c>
      <c r="L27" s="87">
        <f>SUM(K27:K28)</f>
        <v>52</v>
      </c>
      <c r="M27" s="26"/>
      <c r="N27" s="26"/>
    </row>
    <row r="28" spans="1:14" ht="18.75" customHeight="1">
      <c r="A28" s="5">
        <f t="shared" si="0"/>
        <v>42978</v>
      </c>
      <c r="B28" s="15" t="s">
        <v>5</v>
      </c>
      <c r="C28" s="19"/>
      <c r="D28" s="58" t="s">
        <v>3</v>
      </c>
      <c r="E28" s="20" t="s">
        <v>44</v>
      </c>
      <c r="F28" s="19"/>
      <c r="G28" s="59" t="s">
        <v>54</v>
      </c>
      <c r="H28" s="21" t="s">
        <v>50</v>
      </c>
      <c r="K28" s="26">
        <f>X2+Y2+O2+R2</f>
        <v>28</v>
      </c>
      <c r="L28" s="88"/>
      <c r="M28" s="26">
        <f>L27*M2</f>
        <v>1820</v>
      </c>
      <c r="N28" s="26"/>
    </row>
    <row r="29" spans="1:14" ht="18.75" customHeight="1">
      <c r="A29" s="5">
        <f t="shared" si="0"/>
        <v>42984</v>
      </c>
      <c r="B29" s="15" t="s">
        <v>2</v>
      </c>
      <c r="C29" s="19"/>
      <c r="D29" s="59" t="s">
        <v>68</v>
      </c>
      <c r="E29" s="21" t="s">
        <v>69</v>
      </c>
      <c r="F29" s="19"/>
      <c r="G29" s="58" t="s">
        <v>39</v>
      </c>
      <c r="H29" s="20" t="s">
        <v>36</v>
      </c>
      <c r="K29" s="26">
        <f>T2+P2+S2+Q2</f>
        <v>25</v>
      </c>
      <c r="L29" s="87">
        <f t="shared" ref="L29" si="1">SUM(K29:K30)</f>
        <v>54</v>
      </c>
      <c r="M29" s="26"/>
      <c r="N29" s="26"/>
    </row>
    <row r="30" spans="1:14" ht="18.75" customHeight="1">
      <c r="A30" s="5">
        <f t="shared" si="0"/>
        <v>42985</v>
      </c>
      <c r="B30" s="15" t="s">
        <v>5</v>
      </c>
      <c r="C30" s="19"/>
      <c r="D30" s="59" t="s">
        <v>175</v>
      </c>
      <c r="E30" s="21" t="s">
        <v>176</v>
      </c>
      <c r="F30" s="19"/>
      <c r="G30" s="58" t="s">
        <v>43</v>
      </c>
      <c r="H30" s="20" t="s">
        <v>44</v>
      </c>
      <c r="K30" s="26">
        <f>W2+X2+V2+Y2</f>
        <v>29</v>
      </c>
      <c r="L30" s="88"/>
      <c r="M30" s="26">
        <f>L29*M2</f>
        <v>1890</v>
      </c>
      <c r="N30" s="26"/>
    </row>
    <row r="31" spans="1:14" ht="18.75" customHeight="1">
      <c r="A31" s="5">
        <f t="shared" si="0"/>
        <v>42991</v>
      </c>
      <c r="B31" s="15" t="s">
        <v>2</v>
      </c>
      <c r="C31" s="19"/>
      <c r="D31" s="58" t="s">
        <v>45</v>
      </c>
      <c r="E31" s="20" t="s">
        <v>36</v>
      </c>
      <c r="F31" s="19"/>
      <c r="G31" s="59" t="s">
        <v>60</v>
      </c>
      <c r="H31" s="21" t="s">
        <v>67</v>
      </c>
      <c r="K31" s="26">
        <f>O2+Q2+R2+P2</f>
        <v>26</v>
      </c>
      <c r="L31" s="87">
        <f t="shared" ref="L31" si="2">SUM(K31:K32)</f>
        <v>52</v>
      </c>
      <c r="M31" s="26"/>
      <c r="N31" s="26"/>
    </row>
    <row r="32" spans="1:14" ht="18.75" customHeight="1">
      <c r="A32" s="5">
        <f t="shared" si="0"/>
        <v>42992</v>
      </c>
      <c r="B32" s="15" t="s">
        <v>5</v>
      </c>
      <c r="C32" s="19"/>
      <c r="D32" s="58" t="s">
        <v>41</v>
      </c>
      <c r="E32" s="20" t="s">
        <v>184</v>
      </c>
      <c r="F32" s="19"/>
      <c r="G32" s="59" t="s">
        <v>72</v>
      </c>
      <c r="H32" s="21" t="s">
        <v>7</v>
      </c>
      <c r="K32" s="26">
        <f>T2+Y2+U2+X2</f>
        <v>26</v>
      </c>
      <c r="L32" s="88"/>
      <c r="M32" s="26">
        <f>L31*M2</f>
        <v>1820</v>
      </c>
      <c r="N32" s="26"/>
    </row>
    <row r="33" spans="1:14" ht="18.75" customHeight="1">
      <c r="A33" s="5">
        <f t="shared" si="0"/>
        <v>42998</v>
      </c>
      <c r="B33" s="6" t="s">
        <v>2</v>
      </c>
      <c r="C33" s="19"/>
      <c r="D33" s="63" t="s">
        <v>42</v>
      </c>
      <c r="E33" s="56" t="s">
        <v>49</v>
      </c>
      <c r="F33" s="19"/>
      <c r="G33" s="64" t="s">
        <v>53</v>
      </c>
      <c r="H33" s="57" t="s">
        <v>69</v>
      </c>
      <c r="K33" s="26">
        <f>V2+W2+O2+P2</f>
        <v>26</v>
      </c>
      <c r="L33" s="87">
        <f t="shared" ref="L33" si="3">SUM(K33:K34)</f>
        <v>56</v>
      </c>
      <c r="M33" s="26"/>
      <c r="N33" s="26"/>
    </row>
    <row r="34" spans="1:14" ht="18.75" customHeight="1">
      <c r="A34" s="5">
        <f t="shared" si="0"/>
        <v>42999</v>
      </c>
      <c r="B34" s="6" t="s">
        <v>5</v>
      </c>
      <c r="C34" s="19"/>
      <c r="D34" s="64" t="s">
        <v>73</v>
      </c>
      <c r="E34" s="57" t="s">
        <v>70</v>
      </c>
      <c r="F34" s="19"/>
      <c r="G34" s="63" t="s">
        <v>37</v>
      </c>
      <c r="H34" s="56" t="s">
        <v>46</v>
      </c>
      <c r="K34" s="26">
        <f>S2+X2+R2+Y2</f>
        <v>30</v>
      </c>
      <c r="L34" s="88"/>
      <c r="M34" s="26">
        <f>L33*M2</f>
        <v>1960</v>
      </c>
      <c r="N34" s="26"/>
    </row>
    <row r="35" spans="1:14" ht="18.75" customHeight="1">
      <c r="A35" s="5">
        <f t="shared" si="0"/>
        <v>43005</v>
      </c>
      <c r="B35" s="6" t="s">
        <v>2</v>
      </c>
      <c r="C35" s="19"/>
      <c r="D35" s="58" t="s">
        <v>40</v>
      </c>
      <c r="E35" s="20" t="s">
        <v>49</v>
      </c>
      <c r="F35" s="19"/>
      <c r="G35" s="59" t="s">
        <v>71</v>
      </c>
      <c r="H35" s="21" t="s">
        <v>61</v>
      </c>
      <c r="K35" s="26">
        <f>T2+W2+U2+V2</f>
        <v>25</v>
      </c>
      <c r="L35" s="87">
        <f t="shared" ref="L35" si="4">SUM(K35:K36)</f>
        <v>53</v>
      </c>
      <c r="M35" s="26"/>
      <c r="N35" s="26"/>
    </row>
    <row r="36" spans="1:14" ht="18.75" customHeight="1">
      <c r="A36" s="5">
        <f t="shared" si="0"/>
        <v>43006</v>
      </c>
      <c r="B36" s="6" t="s">
        <v>5</v>
      </c>
      <c r="C36" s="19"/>
      <c r="D36" s="58" t="s">
        <v>76</v>
      </c>
      <c r="E36" s="20" t="s">
        <v>46</v>
      </c>
      <c r="F36" s="19"/>
      <c r="G36" s="59" t="s">
        <v>74</v>
      </c>
      <c r="H36" s="21" t="s">
        <v>70</v>
      </c>
      <c r="K36" s="26">
        <f>P2+Y2+Q2+X2</f>
        <v>28</v>
      </c>
      <c r="L36" s="88"/>
      <c r="M36" s="26">
        <f>L35*M2</f>
        <v>1855</v>
      </c>
      <c r="N36" s="26"/>
    </row>
    <row r="37" spans="1:14" ht="18.75" customHeight="1">
      <c r="A37" s="5">
        <f t="shared" si="0"/>
        <v>43012</v>
      </c>
      <c r="B37" s="6" t="s">
        <v>2</v>
      </c>
      <c r="C37" s="19"/>
      <c r="D37" s="59" t="s">
        <v>73</v>
      </c>
      <c r="E37" s="21" t="s">
        <v>42</v>
      </c>
      <c r="F37" s="19"/>
      <c r="G37" s="58" t="s">
        <v>37</v>
      </c>
      <c r="H37" s="20" t="s">
        <v>49</v>
      </c>
      <c r="K37" s="26">
        <f>S2+V2+R2+W2</f>
        <v>29</v>
      </c>
      <c r="L37" s="87">
        <f t="shared" ref="L37" si="5">SUM(K37:K38)</f>
        <v>29</v>
      </c>
      <c r="M37" s="26">
        <f>L37*M2</f>
        <v>1015</v>
      </c>
      <c r="N37" s="26"/>
    </row>
    <row r="38" spans="1:14" ht="18.75" customHeight="1">
      <c r="A38" s="5">
        <f t="shared" si="0"/>
        <v>43013</v>
      </c>
      <c r="B38" s="6" t="s">
        <v>5</v>
      </c>
      <c r="C38" s="19"/>
      <c r="D38" s="94" t="s">
        <v>75</v>
      </c>
      <c r="E38" s="95"/>
      <c r="F38" s="19"/>
      <c r="G38" s="94" t="s">
        <v>75</v>
      </c>
      <c r="H38" s="95"/>
      <c r="K38" s="66">
        <v>0</v>
      </c>
      <c r="L38" s="88"/>
      <c r="M38" s="66"/>
      <c r="N38" s="26"/>
    </row>
    <row r="39" spans="1:14" ht="14.25" thickBot="1">
      <c r="M39" s="67">
        <f>SUM(M3:M38)</f>
        <v>24465</v>
      </c>
      <c r="N39" s="67">
        <f>SUM(N3:N38)</f>
        <v>10250</v>
      </c>
    </row>
    <row r="40" spans="1:14" ht="15" thickBot="1">
      <c r="L40" t="s">
        <v>93</v>
      </c>
      <c r="M40" s="89">
        <f>M39+N39</f>
        <v>34715</v>
      </c>
      <c r="N40" s="90"/>
    </row>
  </sheetData>
  <mergeCells count="35">
    <mergeCell ref="C19:H19"/>
    <mergeCell ref="D38:E38"/>
    <mergeCell ref="G38:H38"/>
    <mergeCell ref="F23:H23"/>
    <mergeCell ref="C20:H20"/>
    <mergeCell ref="A1:B2"/>
    <mergeCell ref="C1:E1"/>
    <mergeCell ref="F1:H1"/>
    <mergeCell ref="D2:E2"/>
    <mergeCell ref="G2:H2"/>
    <mergeCell ref="C11:H11"/>
    <mergeCell ref="L3:L4"/>
    <mergeCell ref="L5:L6"/>
    <mergeCell ref="L7:L8"/>
    <mergeCell ref="L9:L10"/>
    <mergeCell ref="L11:L12"/>
    <mergeCell ref="C7:H7"/>
    <mergeCell ref="C4:E4"/>
    <mergeCell ref="C6:E6"/>
    <mergeCell ref="C8:E8"/>
    <mergeCell ref="C10:E10"/>
    <mergeCell ref="C9:H9"/>
    <mergeCell ref="L13:L14"/>
    <mergeCell ref="L15:L16"/>
    <mergeCell ref="L17:L18"/>
    <mergeCell ref="L21:L22"/>
    <mergeCell ref="L23:L24"/>
    <mergeCell ref="L35:L36"/>
    <mergeCell ref="L37:L38"/>
    <mergeCell ref="M40:N40"/>
    <mergeCell ref="L25:L26"/>
    <mergeCell ref="L27:L28"/>
    <mergeCell ref="L29:L30"/>
    <mergeCell ref="L31:L32"/>
    <mergeCell ref="L33:L34"/>
  </mergeCells>
  <phoneticPr fontI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>
      <selection activeCell="A2" sqref="A2:A12"/>
    </sheetView>
  </sheetViews>
  <sheetFormatPr defaultRowHeight="13.5"/>
  <cols>
    <col min="1" max="1" width="17.375" customWidth="1"/>
    <col min="2" max="12" width="14.375" customWidth="1"/>
  </cols>
  <sheetData>
    <row r="1" spans="1:12" ht="57" customHeight="1">
      <c r="A1" s="49"/>
      <c r="B1" s="73"/>
      <c r="C1" s="74"/>
      <c r="D1" s="74"/>
      <c r="E1" s="74"/>
      <c r="F1" s="73"/>
      <c r="G1" s="74"/>
      <c r="H1" s="74"/>
      <c r="I1" s="73"/>
      <c r="J1" s="74"/>
      <c r="K1" s="74"/>
      <c r="L1" s="74"/>
    </row>
    <row r="2" spans="1:12" ht="45" customHeight="1">
      <c r="A2" s="31"/>
      <c r="B2" s="75"/>
      <c r="C2" s="72"/>
      <c r="D2" s="71" t="s">
        <v>145</v>
      </c>
      <c r="E2" s="71" t="s">
        <v>173</v>
      </c>
      <c r="F2" s="72" t="s">
        <v>165</v>
      </c>
      <c r="G2" s="72" t="s">
        <v>152</v>
      </c>
      <c r="H2" s="71" t="s">
        <v>145</v>
      </c>
      <c r="I2" s="72" t="s">
        <v>136</v>
      </c>
      <c r="J2" s="71" t="s">
        <v>119</v>
      </c>
      <c r="K2" s="71" t="s">
        <v>108</v>
      </c>
      <c r="L2" s="71" t="s">
        <v>94</v>
      </c>
    </row>
    <row r="3" spans="1:12" ht="45" customHeight="1">
      <c r="A3" s="32"/>
      <c r="B3" s="33"/>
      <c r="C3" s="75"/>
      <c r="D3" s="72" t="s">
        <v>142</v>
      </c>
      <c r="E3" s="72" t="s">
        <v>185</v>
      </c>
      <c r="F3" s="72" t="s">
        <v>125</v>
      </c>
      <c r="G3" s="72" t="s">
        <v>177</v>
      </c>
      <c r="H3" s="72" t="s">
        <v>112</v>
      </c>
      <c r="I3" s="72" t="s">
        <v>171</v>
      </c>
      <c r="J3" s="72" t="s">
        <v>96</v>
      </c>
      <c r="K3" s="72" t="s">
        <v>166</v>
      </c>
      <c r="L3" s="47"/>
    </row>
    <row r="4" spans="1:12" ht="45" customHeight="1">
      <c r="A4" s="31"/>
      <c r="B4" s="72" t="s">
        <v>146</v>
      </c>
      <c r="C4" s="72" t="s">
        <v>143</v>
      </c>
      <c r="D4" s="75"/>
      <c r="E4" s="72" t="s">
        <v>134</v>
      </c>
      <c r="F4" s="72" t="s">
        <v>122</v>
      </c>
      <c r="G4" s="72" t="s">
        <v>117</v>
      </c>
      <c r="H4" s="72" t="s">
        <v>168</v>
      </c>
      <c r="I4" s="72" t="s">
        <v>107</v>
      </c>
      <c r="J4" s="72" t="s">
        <v>162</v>
      </c>
      <c r="K4" s="33"/>
      <c r="L4" s="72" t="s">
        <v>134</v>
      </c>
    </row>
    <row r="5" spans="1:12" ht="45" customHeight="1">
      <c r="A5" s="32"/>
      <c r="B5" s="72" t="s">
        <v>174</v>
      </c>
      <c r="C5" s="72" t="s">
        <v>186</v>
      </c>
      <c r="D5" s="72" t="s">
        <v>135</v>
      </c>
      <c r="E5" s="75"/>
      <c r="F5" s="72" t="s">
        <v>123</v>
      </c>
      <c r="G5" s="72" t="s">
        <v>145</v>
      </c>
      <c r="H5" s="72" t="s">
        <v>104</v>
      </c>
      <c r="I5" s="72" t="s">
        <v>157</v>
      </c>
      <c r="J5" s="33"/>
      <c r="K5" s="72" t="s">
        <v>148</v>
      </c>
      <c r="L5" s="33"/>
    </row>
    <row r="6" spans="1:12" ht="45" customHeight="1">
      <c r="A6" s="31"/>
      <c r="B6" s="72" t="s">
        <v>164</v>
      </c>
      <c r="C6" s="72" t="s">
        <v>126</v>
      </c>
      <c r="D6" s="72" t="s">
        <v>179</v>
      </c>
      <c r="E6" s="72" t="s">
        <v>124</v>
      </c>
      <c r="F6" s="75"/>
      <c r="G6" s="72" t="s">
        <v>98</v>
      </c>
      <c r="H6" s="76" t="s">
        <v>156</v>
      </c>
      <c r="I6" s="33"/>
      <c r="J6" s="72" t="s">
        <v>150</v>
      </c>
      <c r="K6" s="33"/>
      <c r="L6" s="72" t="s">
        <v>134</v>
      </c>
    </row>
    <row r="7" spans="1:12" ht="45" customHeight="1">
      <c r="A7" s="31"/>
      <c r="B7" s="72" t="s">
        <v>151</v>
      </c>
      <c r="C7" s="72" t="s">
        <v>178</v>
      </c>
      <c r="D7" s="72" t="s">
        <v>118</v>
      </c>
      <c r="E7" s="72" t="s">
        <v>146</v>
      </c>
      <c r="F7" s="72" t="s">
        <v>99</v>
      </c>
      <c r="G7" s="75"/>
      <c r="H7" s="76" t="s">
        <v>170</v>
      </c>
      <c r="I7" s="72" t="s">
        <v>125</v>
      </c>
      <c r="J7" s="33"/>
      <c r="K7" s="72" t="s">
        <v>138</v>
      </c>
      <c r="L7" s="72" t="s">
        <v>189</v>
      </c>
    </row>
    <row r="8" spans="1:12" ht="45" customHeight="1">
      <c r="A8" s="31"/>
      <c r="B8" s="72" t="s">
        <v>146</v>
      </c>
      <c r="C8" s="72" t="s">
        <v>113</v>
      </c>
      <c r="D8" s="72" t="s">
        <v>169</v>
      </c>
      <c r="E8" s="72" t="s">
        <v>105</v>
      </c>
      <c r="F8" s="72" t="s">
        <v>134</v>
      </c>
      <c r="G8" s="72" t="s">
        <v>134</v>
      </c>
      <c r="H8" s="75"/>
      <c r="I8" s="33"/>
      <c r="J8" s="72" t="s">
        <v>140</v>
      </c>
      <c r="K8" s="72" t="s">
        <v>187</v>
      </c>
      <c r="L8" s="72" t="s">
        <v>127</v>
      </c>
    </row>
    <row r="9" spans="1:12" ht="45" customHeight="1">
      <c r="A9" s="31"/>
      <c r="B9" s="71" t="s">
        <v>137</v>
      </c>
      <c r="C9" s="72" t="s">
        <v>172</v>
      </c>
      <c r="D9" s="72" t="s">
        <v>106</v>
      </c>
      <c r="E9" s="72" t="s">
        <v>158</v>
      </c>
      <c r="F9" s="33"/>
      <c r="G9" s="72" t="s">
        <v>126</v>
      </c>
      <c r="H9" s="33"/>
      <c r="I9" s="75"/>
      <c r="J9" s="33"/>
      <c r="K9" s="72" t="s">
        <v>121</v>
      </c>
      <c r="L9" s="71" t="s">
        <v>180</v>
      </c>
    </row>
    <row r="10" spans="1:12" ht="45" customHeight="1">
      <c r="A10" s="32"/>
      <c r="B10" s="72" t="s">
        <v>120</v>
      </c>
      <c r="C10" s="72" t="s">
        <v>97</v>
      </c>
      <c r="D10" s="72" t="s">
        <v>163</v>
      </c>
      <c r="E10" s="33"/>
      <c r="F10" s="72" t="s">
        <v>109</v>
      </c>
      <c r="G10" s="33"/>
      <c r="H10" s="72" t="s">
        <v>141</v>
      </c>
      <c r="I10" s="33"/>
      <c r="J10" s="75"/>
      <c r="K10" s="72" t="s">
        <v>183</v>
      </c>
      <c r="L10" s="71" t="s">
        <v>111</v>
      </c>
    </row>
    <row r="11" spans="1:12" ht="45" customHeight="1">
      <c r="A11" s="32"/>
      <c r="B11" s="72" t="s">
        <v>109</v>
      </c>
      <c r="C11" s="72" t="s">
        <v>167</v>
      </c>
      <c r="D11" s="33"/>
      <c r="E11" s="72" t="s">
        <v>149</v>
      </c>
      <c r="F11" s="33"/>
      <c r="G11" s="71" t="s">
        <v>139</v>
      </c>
      <c r="H11" s="72" t="s">
        <v>188</v>
      </c>
      <c r="I11" s="72" t="s">
        <v>122</v>
      </c>
      <c r="J11" s="71" t="s">
        <v>182</v>
      </c>
      <c r="K11" s="75"/>
      <c r="L11" s="72" t="s">
        <v>134</v>
      </c>
    </row>
    <row r="12" spans="1:12" ht="45" customHeight="1">
      <c r="A12" s="32"/>
      <c r="B12" s="71" t="s">
        <v>95</v>
      </c>
      <c r="C12" s="33"/>
      <c r="D12" s="76" t="s">
        <v>144</v>
      </c>
      <c r="E12" s="33"/>
      <c r="F12" s="76" t="s">
        <v>144</v>
      </c>
      <c r="G12" s="71" t="s">
        <v>190</v>
      </c>
      <c r="H12" s="72" t="s">
        <v>128</v>
      </c>
      <c r="I12" s="72" t="s">
        <v>181</v>
      </c>
      <c r="J12" s="72" t="s">
        <v>110</v>
      </c>
      <c r="K12" s="76" t="s">
        <v>144</v>
      </c>
      <c r="L12" s="75"/>
    </row>
  </sheetData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Header>&amp;C第2回盛岡サマーカーリングリーグ　星取表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opLeftCell="A4" workbookViewId="0">
      <selection activeCell="G16" sqref="G16:G22"/>
    </sheetView>
  </sheetViews>
  <sheetFormatPr defaultRowHeight="13.5"/>
  <cols>
    <col min="2" max="2" width="27.75" customWidth="1"/>
    <col min="6" max="6" width="10.25" customWidth="1"/>
    <col min="7" max="7" width="30.875" customWidth="1"/>
  </cols>
  <sheetData>
    <row r="1" spans="1:7">
      <c r="A1" t="s">
        <v>8</v>
      </c>
    </row>
    <row r="2" spans="1:7">
      <c r="A2" t="s">
        <v>11</v>
      </c>
      <c r="B2" t="s">
        <v>9</v>
      </c>
      <c r="C2">
        <v>6</v>
      </c>
    </row>
    <row r="3" spans="1:7">
      <c r="A3" t="s">
        <v>12</v>
      </c>
      <c r="B3" t="s">
        <v>10</v>
      </c>
      <c r="C3">
        <v>2</v>
      </c>
    </row>
    <row r="4" spans="1:7">
      <c r="A4" t="s">
        <v>13</v>
      </c>
      <c r="B4" t="s">
        <v>14</v>
      </c>
      <c r="C4">
        <v>2</v>
      </c>
      <c r="D4" t="s">
        <v>29</v>
      </c>
    </row>
    <row r="5" spans="1:7">
      <c r="A5" t="s">
        <v>30</v>
      </c>
      <c r="B5" t="s">
        <v>15</v>
      </c>
      <c r="C5">
        <v>0</v>
      </c>
    </row>
    <row r="6" spans="1:7">
      <c r="A6" t="s">
        <v>16</v>
      </c>
      <c r="B6" t="s">
        <v>17</v>
      </c>
      <c r="C6">
        <v>0</v>
      </c>
      <c r="D6" t="s">
        <v>18</v>
      </c>
    </row>
    <row r="7" spans="1:7">
      <c r="A7" t="s">
        <v>19</v>
      </c>
      <c r="B7" t="s">
        <v>20</v>
      </c>
      <c r="C7">
        <v>-1</v>
      </c>
      <c r="D7" t="s">
        <v>22</v>
      </c>
    </row>
    <row r="8" spans="1:7">
      <c r="A8" t="s">
        <v>19</v>
      </c>
      <c r="B8" t="s">
        <v>21</v>
      </c>
      <c r="C8">
        <v>-1</v>
      </c>
      <c r="D8" t="s">
        <v>23</v>
      </c>
    </row>
    <row r="10" spans="1:7" ht="14.25" thickBot="1"/>
    <row r="11" spans="1:7" ht="21" customHeight="1">
      <c r="A11" s="40" t="s">
        <v>24</v>
      </c>
      <c r="B11" s="41" t="s">
        <v>25</v>
      </c>
      <c r="C11" s="41" t="s">
        <v>9</v>
      </c>
      <c r="D11" s="41" t="s">
        <v>10</v>
      </c>
      <c r="E11" s="41" t="s">
        <v>26</v>
      </c>
      <c r="F11" s="41" t="s">
        <v>27</v>
      </c>
      <c r="G11" s="42" t="s">
        <v>28</v>
      </c>
    </row>
    <row r="12" spans="1:7" ht="21" customHeight="1">
      <c r="A12" s="36">
        <v>1</v>
      </c>
      <c r="B12" s="26"/>
      <c r="C12" s="43">
        <v>6</v>
      </c>
      <c r="D12" s="43">
        <v>3</v>
      </c>
      <c r="E12" s="43"/>
      <c r="F12" s="45">
        <f>C12*$C$2+D12*$C$3+E12</f>
        <v>42</v>
      </c>
      <c r="G12" s="37"/>
    </row>
    <row r="13" spans="1:7" ht="21" customHeight="1">
      <c r="A13" s="36">
        <f>A12+1</f>
        <v>2</v>
      </c>
      <c r="B13" s="26"/>
      <c r="C13" s="43">
        <v>8</v>
      </c>
      <c r="D13" s="43"/>
      <c r="E13" s="43"/>
      <c r="F13" s="45">
        <f t="shared" ref="F13:F22" si="0">C13*$C$2+D13*$C$3+E13</f>
        <v>48</v>
      </c>
      <c r="G13" s="37"/>
    </row>
    <row r="14" spans="1:7" ht="21" customHeight="1">
      <c r="A14" s="36">
        <f t="shared" ref="A14:A21" si="1">A13+1</f>
        <v>3</v>
      </c>
      <c r="B14" s="26"/>
      <c r="C14" s="43">
        <v>5</v>
      </c>
      <c r="D14" s="43">
        <v>4</v>
      </c>
      <c r="E14" s="43"/>
      <c r="F14" s="45">
        <f t="shared" si="0"/>
        <v>38</v>
      </c>
      <c r="G14" s="37"/>
    </row>
    <row r="15" spans="1:7" ht="21" customHeight="1">
      <c r="A15" s="36">
        <f t="shared" si="1"/>
        <v>4</v>
      </c>
      <c r="B15" s="26"/>
      <c r="C15" s="43">
        <v>3</v>
      </c>
      <c r="D15" s="43">
        <v>5</v>
      </c>
      <c r="E15" s="43"/>
      <c r="F15" s="45">
        <f t="shared" si="0"/>
        <v>28</v>
      </c>
      <c r="G15" s="37"/>
    </row>
    <row r="16" spans="1:7" ht="21" customHeight="1">
      <c r="A16" s="36">
        <f t="shared" si="1"/>
        <v>5</v>
      </c>
      <c r="B16" s="26"/>
      <c r="C16" s="43">
        <v>6</v>
      </c>
      <c r="D16" s="43">
        <v>2</v>
      </c>
      <c r="E16" s="43">
        <v>-2</v>
      </c>
      <c r="F16" s="45">
        <f t="shared" si="0"/>
        <v>38</v>
      </c>
      <c r="G16" s="37"/>
    </row>
    <row r="17" spans="1:7" ht="21" customHeight="1">
      <c r="A17" s="36">
        <f t="shared" si="1"/>
        <v>6</v>
      </c>
      <c r="B17" s="26"/>
      <c r="C17" s="43">
        <v>4</v>
      </c>
      <c r="D17" s="43">
        <v>5</v>
      </c>
      <c r="E17" s="43">
        <v>-2</v>
      </c>
      <c r="F17" s="45">
        <f t="shared" si="0"/>
        <v>32</v>
      </c>
      <c r="G17" s="37"/>
    </row>
    <row r="18" spans="1:7" ht="21" customHeight="1">
      <c r="A18" s="36">
        <f t="shared" si="1"/>
        <v>7</v>
      </c>
      <c r="B18" s="26"/>
      <c r="C18" s="43">
        <v>5</v>
      </c>
      <c r="D18" s="43">
        <v>4</v>
      </c>
      <c r="E18" s="43"/>
      <c r="F18" s="45">
        <f t="shared" si="0"/>
        <v>38</v>
      </c>
      <c r="G18" s="37"/>
    </row>
    <row r="19" spans="1:7" ht="21" customHeight="1">
      <c r="A19" s="36">
        <f t="shared" si="1"/>
        <v>8</v>
      </c>
      <c r="B19" s="26"/>
      <c r="C19" s="43">
        <v>5</v>
      </c>
      <c r="D19" s="43">
        <v>2</v>
      </c>
      <c r="E19" s="43"/>
      <c r="F19" s="45">
        <f t="shared" si="0"/>
        <v>34</v>
      </c>
      <c r="G19" s="37"/>
    </row>
    <row r="20" spans="1:7" ht="21" customHeight="1">
      <c r="A20" s="36">
        <f t="shared" si="1"/>
        <v>9</v>
      </c>
      <c r="B20" s="50"/>
      <c r="C20" s="43"/>
      <c r="D20" s="43">
        <v>7</v>
      </c>
      <c r="E20" s="43"/>
      <c r="F20" s="45">
        <f t="shared" si="0"/>
        <v>14</v>
      </c>
      <c r="G20" s="37"/>
    </row>
    <row r="21" spans="1:7" ht="21" customHeight="1">
      <c r="A21" s="36">
        <f t="shared" si="1"/>
        <v>10</v>
      </c>
      <c r="B21" s="50"/>
      <c r="C21" s="43">
        <v>2</v>
      </c>
      <c r="D21" s="43">
        <v>6</v>
      </c>
      <c r="E21" s="43"/>
      <c r="F21" s="45">
        <f t="shared" ref="F21" si="2">C21*$C$2+D21*$C$3+E21</f>
        <v>24</v>
      </c>
      <c r="G21" s="37"/>
    </row>
    <row r="22" spans="1:7" ht="21" customHeight="1" thickBot="1">
      <c r="A22" s="38">
        <v>11</v>
      </c>
      <c r="B22" s="51"/>
      <c r="C22" s="44">
        <v>1</v>
      </c>
      <c r="D22" s="44">
        <v>7</v>
      </c>
      <c r="E22" s="44">
        <v>-6</v>
      </c>
      <c r="F22" s="46">
        <f t="shared" si="0"/>
        <v>14</v>
      </c>
      <c r="G22" s="39"/>
    </row>
    <row r="24" spans="1:7">
      <c r="C24">
        <f>SUM(C12:C23)</f>
        <v>45</v>
      </c>
      <c r="D24">
        <f>SUM(D12:D23)</f>
        <v>45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アイスリンク利用予定</vt:lpstr>
      <vt:lpstr>組み合わせ</vt:lpstr>
      <vt:lpstr>星取表</vt:lpstr>
      <vt:lpstr>ポイント管理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</dc:creator>
  <cp:lastModifiedBy>dynabook</cp:lastModifiedBy>
  <cp:lastPrinted>2017-09-01T06:06:30Z</cp:lastPrinted>
  <dcterms:created xsi:type="dcterms:W3CDTF">2016-06-05T09:35:23Z</dcterms:created>
  <dcterms:modified xsi:type="dcterms:W3CDTF">2017-10-24T15:45:44Z</dcterms:modified>
</cp:coreProperties>
</file>